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merriaux\Documents\Enseignements Filières\Filière Coiffure\CAP Métiers de la Coiffure R2020\docs Académie Nancy Metz\"/>
    </mc:Choice>
  </mc:AlternateContent>
  <bookViews>
    <workbookView xWindow="-12" yWindow="-12" windowWidth="11220" windowHeight="6348" tabRatio="917"/>
  </bookViews>
  <sheets>
    <sheet name="Dossier-CAP" sheetId="33" r:id="rId1"/>
    <sheet name="grille-EP1" sheetId="66" r:id="rId2"/>
    <sheet name="grille-EP2" sheetId="64" r:id="rId3"/>
    <sheet name="LISTES" sheetId="19" state="hidden" r:id="rId4"/>
  </sheets>
  <definedNames>
    <definedName name="AnnéeCivile" localSheetId="1">#REF!</definedName>
    <definedName name="AnnéeCivile" localSheetId="2">#REF!</definedName>
    <definedName name="AnnéeCivile">#REF!</definedName>
    <definedName name="CIP">LISTES!$D$2:$D$75</definedName>
    <definedName name="Code1" localSheetId="1">#REF!</definedName>
    <definedName name="Code1" localSheetId="2">#REF!</definedName>
    <definedName name="Code1">#REF!</definedName>
    <definedName name="Code2" localSheetId="1">#REF!</definedName>
    <definedName name="Code2" localSheetId="2">#REF!</definedName>
    <definedName name="Code2">#REF!</definedName>
    <definedName name="Code3" localSheetId="1">#REF!</definedName>
    <definedName name="Code3" localSheetId="2">#REF!</definedName>
    <definedName name="Code3">#REF!</definedName>
    <definedName name="Code4" localSheetId="1">#REF!</definedName>
    <definedName name="Code4" localSheetId="2">#REF!</definedName>
    <definedName name="Code4">#REF!</definedName>
    <definedName name="Code5" localSheetId="1">#REF!</definedName>
    <definedName name="Code5" localSheetId="2">#REF!</definedName>
    <definedName name="Code5">#REF!</definedName>
    <definedName name="COMP">LISTES!$A$2:$A$7</definedName>
    <definedName name="E" localSheetId="2">#REF!</definedName>
    <definedName name="E">#REF!</definedName>
    <definedName name="IDÉtudiant" localSheetId="1">#REF!</definedName>
    <definedName name="IDÉtudiant" localSheetId="2">#REF!</definedName>
    <definedName name="IDÉtudiant">#REF!</definedName>
    <definedName name="NomÉtudiant" localSheetId="1">#REF!</definedName>
    <definedName name="NomÉtudiant" localSheetId="2">#REF!</definedName>
    <definedName name="NomÉtudiant">#REF!</definedName>
    <definedName name="RechercheÉtudiant" localSheetId="1">#REF!</definedName>
    <definedName name="RechercheÉtudiant" localSheetId="2">#REF!</definedName>
    <definedName name="RechercheÉtudiant">#REF!</definedName>
    <definedName name="TexteCléDeCouleur" localSheetId="1">#REF!</definedName>
    <definedName name="TexteCléDeCouleur" localSheetId="2">#REF!</definedName>
    <definedName name="TexteCléDeCouleur">#REF!</definedName>
    <definedName name="TexteCode1" localSheetId="1">#REF!</definedName>
    <definedName name="TexteCode1" localSheetId="2">#REF!</definedName>
    <definedName name="TexteCode1">#REF!</definedName>
    <definedName name="TexteCode2" localSheetId="1">#REF!</definedName>
    <definedName name="TexteCode2" localSheetId="2">#REF!</definedName>
    <definedName name="TexteCode2">#REF!</definedName>
    <definedName name="TexteCode3" localSheetId="1">#REF!</definedName>
    <definedName name="TexteCode3" localSheetId="2">#REF!</definedName>
    <definedName name="TexteCode3">#REF!</definedName>
    <definedName name="TexteCode4" localSheetId="1">#REF!</definedName>
    <definedName name="TexteCode4" localSheetId="2">#REF!</definedName>
    <definedName name="TexteCode4">#REF!</definedName>
    <definedName name="TexteCode5" localSheetId="1">#REF!</definedName>
    <definedName name="TexteCode5" localSheetId="2">#REF!</definedName>
    <definedName name="TexteCode5">#REF!</definedName>
    <definedName name="ThemeSA" localSheetId="2">#REF!</definedName>
    <definedName name="ThemeSA">#REF!</definedName>
    <definedName name="TravailDemandé">LISTES!$C$2:$C$58</definedName>
    <definedName name="xxx" localSheetId="1">#REF!</definedName>
    <definedName name="xxx" localSheetId="2">#REF!</definedName>
    <definedName name="xxx">#REF!</definedName>
    <definedName name="_xlnm.Print_Area" localSheetId="0">'Dossier-CAP'!$A$1:$G$30</definedName>
    <definedName name="_xlnm.Print_Area" localSheetId="1">'grille-EP1'!$A$1:$H$45</definedName>
    <definedName name="_xlnm.Print_Area" localSheetId="2">'grille-EP2'!$A$1:$H$1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64" l="1"/>
  <c r="I9" i="64"/>
  <c r="I8" i="64"/>
  <c r="G11" i="64" l="1"/>
  <c r="I22" i="66"/>
  <c r="I23" i="66"/>
  <c r="D12" i="64" l="1"/>
  <c r="C16" i="64" s="1"/>
  <c r="G17" i="64" s="1"/>
  <c r="D24" i="33" s="1"/>
  <c r="F24" i="33" s="1"/>
  <c r="I37" i="66"/>
  <c r="I36" i="66"/>
  <c r="I35" i="66"/>
  <c r="I34" i="66"/>
  <c r="I32" i="66"/>
  <c r="I31" i="66"/>
  <c r="I27" i="66"/>
  <c r="I26" i="66"/>
  <c r="I25" i="66"/>
  <c r="I20" i="66"/>
  <c r="G28" i="66" l="1"/>
  <c r="G38" i="66"/>
  <c r="G33" i="66"/>
  <c r="I19" i="66"/>
  <c r="I18" i="66"/>
  <c r="I17" i="66"/>
  <c r="I12" i="66"/>
  <c r="I11" i="66"/>
  <c r="I10" i="66"/>
  <c r="I8" i="66"/>
  <c r="I9" i="66"/>
  <c r="E39" i="66" l="1"/>
  <c r="G13" i="66"/>
  <c r="D14" i="66" s="1"/>
  <c r="G24" i="66"/>
  <c r="K31" i="66" l="1"/>
  <c r="K42" i="66"/>
  <c r="K17" i="66"/>
  <c r="K18" i="66"/>
  <c r="K19" i="66"/>
  <c r="K9" i="66"/>
  <c r="G21" i="66" l="1"/>
  <c r="E29" i="66" s="1"/>
  <c r="D40" i="66" s="1"/>
  <c r="C43" i="66" s="1"/>
  <c r="G44" i="66" s="1"/>
  <c r="D23" i="33" s="1"/>
  <c r="F23" i="33" s="1"/>
  <c r="F53" i="19" l="1"/>
  <c r="F54" i="19"/>
  <c r="F55" i="19"/>
  <c r="F56" i="19"/>
  <c r="F57" i="19"/>
  <c r="F58" i="19"/>
  <c r="F59" i="19"/>
  <c r="F60" i="19"/>
  <c r="F61" i="19"/>
  <c r="F62" i="19"/>
  <c r="F63" i="19"/>
  <c r="F64" i="19"/>
  <c r="F65" i="19"/>
  <c r="F66" i="19"/>
  <c r="F67" i="19"/>
  <c r="F68" i="19"/>
  <c r="F69" i="19"/>
  <c r="F70" i="19"/>
  <c r="F71" i="19"/>
  <c r="F72" i="19"/>
  <c r="F73" i="19"/>
  <c r="F74" i="19"/>
  <c r="F75" i="19"/>
  <c r="F76" i="19"/>
  <c r="F52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28" i="19"/>
  <c r="F29" i="19"/>
  <c r="F30" i="19"/>
  <c r="F31" i="19"/>
  <c r="F32" i="19"/>
  <c r="F33" i="19"/>
  <c r="F34" i="19"/>
  <c r="F35" i="19"/>
  <c r="F36" i="19"/>
  <c r="F37" i="19"/>
  <c r="F27" i="19"/>
  <c r="F26" i="33" l="1"/>
</calcChain>
</file>

<file path=xl/comments1.xml><?xml version="1.0" encoding="utf-8"?>
<comments xmlns="http://schemas.openxmlformats.org/spreadsheetml/2006/main">
  <authors>
    <author>anne durand</author>
  </authors>
  <commentList>
    <comment ref="A45" authorId="0" shapeId="0">
      <text>
        <r>
          <rPr>
            <b/>
            <sz val="9"/>
            <color indexed="81"/>
            <rFont val="Tahoma"/>
            <family val="2"/>
          </rPr>
          <t>anne durand:</t>
        </r>
        <r>
          <rPr>
            <sz val="9"/>
            <color indexed="81"/>
            <rFont val="Tahoma"/>
            <family val="2"/>
          </rPr>
          <t xml:space="preserve">
pour aller à la ligne : alt+entrée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</rPr>
          <t>anne durand:</t>
        </r>
        <r>
          <rPr>
            <sz val="9"/>
            <color indexed="81"/>
            <rFont val="Tahoma"/>
            <family val="2"/>
          </rPr>
          <t xml:space="preserve">
pour aller à la ligne : alt+entree</t>
        </r>
      </text>
    </comment>
  </commentList>
</comments>
</file>

<file path=xl/comments2.xml><?xml version="1.0" encoding="utf-8"?>
<comments xmlns="http://schemas.openxmlformats.org/spreadsheetml/2006/main">
  <authors>
    <author>anne durand</author>
  </authors>
  <commentList>
    <comment ref="A18" authorId="0" shapeId="0">
      <text>
        <r>
          <rPr>
            <b/>
            <sz val="9"/>
            <color indexed="81"/>
            <rFont val="Tahoma"/>
            <family val="2"/>
          </rPr>
          <t>anne durand:</t>
        </r>
        <r>
          <rPr>
            <sz val="9"/>
            <color indexed="81"/>
            <rFont val="Tahoma"/>
            <family val="2"/>
          </rPr>
          <t xml:space="preserve">
pour aller à la ligne : alt+entrée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anne durand:</t>
        </r>
        <r>
          <rPr>
            <sz val="9"/>
            <color indexed="81"/>
            <rFont val="Tahoma"/>
            <family val="2"/>
          </rPr>
          <t xml:space="preserve">
pour aller à la ligne : alt+entree</t>
        </r>
      </text>
    </comment>
  </commentList>
</comments>
</file>

<file path=xl/sharedStrings.xml><?xml version="1.0" encoding="utf-8"?>
<sst xmlns="http://schemas.openxmlformats.org/spreadsheetml/2006/main" count="454" uniqueCount="433">
  <si>
    <t>AUTRES</t>
  </si>
  <si>
    <t>1.1 Les principaux produits par famille</t>
  </si>
  <si>
    <t>1.2 Les critères de sélection en fonction de leur utilisation</t>
  </si>
  <si>
    <t>1.3 La saisonnalité et les zones de production</t>
  </si>
  <si>
    <t>1.4 La qualité : le principe de la labellisation</t>
  </si>
  <si>
    <t>2.1 Les circuits courts et circuits longs d’approvisionnement</t>
  </si>
  <si>
    <t>2.2 Les documents commerciaux (bon de commande, bon de livraison, fiche de stock, facture fournisseur)</t>
  </si>
  <si>
    <t>3.1 Les principales préconisations et obligations liées à la sécurité (plans d’évacuation, signalétique, matériaux, etc.)</t>
  </si>
  <si>
    <t>3.2 La classification des produits d’entretien </t>
  </si>
  <si>
    <t>3.3 La règlementation en vigueur concernant l’hygiène et la sécurité</t>
  </si>
  <si>
    <t>3.4 La prévention des risques liée à l’activité physique</t>
  </si>
  <si>
    <t>4.1 La réception, le contrôle (étiquetage, traçabilité, températures)</t>
  </si>
  <si>
    <t>4.2 Le tri sélectif et le traitement des emballages consignés</t>
  </si>
  <si>
    <t>4.3 Les principaux outils liés aux approvisionnements (lecteur code barre, logiciels spécialisés, etc.)</t>
  </si>
  <si>
    <t>4.5 Les protocoles de conditionnement et les procédures de conservation</t>
  </si>
  <si>
    <t>5.1 Les habitudes alimentaires</t>
  </si>
  <si>
    <t>5.2 Les allergies et les régimes</t>
  </si>
  <si>
    <t>6.1 La notion de prix d’achat</t>
  </si>
  <si>
    <t>6.2 La notion de coût de revient (rendement des produits)</t>
  </si>
  <si>
    <t>7.1 Les zones de production et de stockage </t>
  </si>
  <si>
    <t>7.2 Le principe de la marche en avant</t>
  </si>
  <si>
    <t>8.1 Les équipements</t>
  </si>
  <si>
    <t>8.2 Les matériels et les ustensiles</t>
  </si>
  <si>
    <t>9.1 Les points de vigilance et les mesures préventives</t>
  </si>
  <si>
    <t>9.2 L’utilisation de matériels : consignes d’utilisation</t>
  </si>
  <si>
    <t>9.3 Les mesures règlementaires relatives aux personnels manipulant des denrées (le protocole du lavage des mains, l’hygiène corporelle, etc.)</t>
  </si>
  <si>
    <t>9.4 Les principaux micro-organismes et leurs modes de multiplication</t>
  </si>
  <si>
    <t>9.5 Les risques de bio-contaminations</t>
  </si>
  <si>
    <t>10.1 L’incidence de l’utilisation des gammes de produits dans son organisation</t>
  </si>
  <si>
    <t>10.2 Les productions directe et différée</t>
  </si>
  <si>
    <t>10.3 Les couples temps/températures</t>
  </si>
  <si>
    <t>11.1 La fiche technique : matières d’œuvre (grammages et volumes), progression, etc.</t>
  </si>
  <si>
    <t>11.2 Le tableau simplifié d’ordonnancement des tâches</t>
  </si>
  <si>
    <t>12.1 La mise en place du poste de travail (matériels, ergonomie, optimisation, etc.)</t>
  </si>
  <si>
    <t>13.1 Les contrôles et les autocontrôles</t>
  </si>
  <si>
    <t>13.2 Les procédures de nettoyage et les protocoles d’entretien (locaux, matériels, etc.)</t>
  </si>
  <si>
    <t>13.3 L’hygiène relative au personnel (tenue professionnelle, visite médicale, hygiène corporelle, formation, etc.)</t>
  </si>
  <si>
    <t>14.1 Le tri sélectif</t>
  </si>
  <si>
    <t>14.2 L’utilisation rationnelle des fluides</t>
  </si>
  <si>
    <t>14.3 L’utilisation rationnelle des denrées</t>
  </si>
  <si>
    <t>14.4 Le gaspillage alimentaire</t>
  </si>
  <si>
    <t>14.5 La veille en matière de règlementation</t>
  </si>
  <si>
    <t>15.1 L’évolution récente des pratiques de cuisine</t>
  </si>
  <si>
    <t>15.2 Les personnages influents de l’histoire contemporaine de la restauration</t>
  </si>
  <si>
    <t>16.1 Le vocabulaire culinaire</t>
  </si>
  <si>
    <t>16.2 Les techniques de cuisson et leurs utilisations</t>
  </si>
  <si>
    <t>16.3 Les préparations culinaires de base (fonds, sauces, appareils, liaisons, etc.)</t>
  </si>
  <si>
    <t>16.4 Les préparations de pâtisserie de base (pâtes, crèmes, etc.)</t>
  </si>
  <si>
    <t>17.1 Les produits marqueurs</t>
  </si>
  <si>
    <t>17.2 Les spécialités régionales</t>
  </si>
  <si>
    <t>19.1 Les supports de dressage et leur utilisation</t>
  </si>
  <si>
    <t>19.2 Les techniques et les tendances de dressage (volume, couleurs, matériaux, etc.)</t>
  </si>
  <si>
    <t>19.3 Les annonces au passe</t>
  </si>
  <si>
    <t>20.1 Les éléments d’analyse d’une production</t>
  </si>
  <si>
    <t>20.2 Les principales actions correctives</t>
  </si>
  <si>
    <t>21.1 Le secteur professionnel de la restauration</t>
  </si>
  <si>
    <t>21.2 Les différents types de restauration</t>
  </si>
  <si>
    <t>21.3 Les labels d’entreprise de restauration</t>
  </si>
  <si>
    <t>21.4 Les obligations du restaurateur (liste des principales obligations : permis d’exploitation, licence, accessibilité des établissements recevant du public, affichages professionnels, etc.)</t>
  </si>
  <si>
    <t>22.1 Les principaux statuts et formes juridiques</t>
  </si>
  <si>
    <t>22.3 Les relations professionnelles (notion de fiche de poste, brigade ou équipe en cuisine, relations entre les services, etc.)</t>
  </si>
  <si>
    <t>22.4 La notion d’image de l’entreprise</t>
  </si>
  <si>
    <t>22.5 Les documents, outils de communication internes et externes (supports de vente, etc.)</t>
  </si>
  <si>
    <t>23.1 Le repérage des différents organismes de mise en relation (service public de l’emploi, agences d’intérim, associations, etc.), des médias spécialisés (presse professionnelle, sites internet, etc.)</t>
  </si>
  <si>
    <t>23.2 Les démarches de recherche d’emploi (sélection d’offres d’emploi adaptées, curriculum vitae, lettre de motivation, entretien d’embauche, etc.)</t>
  </si>
  <si>
    <t>23.4 La gestion de son parcours professionnel (veille technologique et professionnelle, formation continue, validation des acquis de l’expérience, etc.)</t>
  </si>
  <si>
    <t>23.3 Les principales informations juridiques et économiques relatives : 
 au contrat de travail (principaux contrats et clauses, rupture du contrat de travail)
 à la convention collective nationale HCR des hôtels, cafés, restaurants (durée du travail, rémunération, etc.)</t>
  </si>
  <si>
    <r>
      <t xml:space="preserve">18.1 Les transformations physico-chimiques des aliments au contact :
</t>
    </r>
    <r>
      <rPr>
        <sz val="8"/>
        <color theme="1"/>
        <rFont val="Century Gothic"/>
        <family val="2"/>
        <scheme val="minor"/>
      </rPr>
      <t> de l’eau 
 de l’air 
 du sel
 du sucre 
 de l’alcool 
 de la température
 des micro-organismes, etc.</t>
    </r>
  </si>
  <si>
    <t>LISTE COANIMATION</t>
  </si>
  <si>
    <t>CUISINE / SA</t>
  </si>
  <si>
    <t>CUISINE / GA</t>
  </si>
  <si>
    <t>CUISINE / LVE</t>
  </si>
  <si>
    <t>CUISINE /ARTS AP</t>
  </si>
  <si>
    <t>SAVOIRS ASSOCIES</t>
  </si>
  <si>
    <t>COMPETENCES</t>
  </si>
  <si>
    <t>CRITERES ET INDICATEURS DE PERF</t>
  </si>
  <si>
    <t>TACHES : TRAVAIL DEMANDE</t>
  </si>
  <si>
    <r>
      <t xml:space="preserve">22.2 Les liens hiérarchiques et fonctionnels </t>
    </r>
    <r>
      <rPr>
        <sz val="8"/>
        <color rgb="FFFF0000"/>
        <rFont val="Century Gothic"/>
        <family val="2"/>
        <scheme val="minor"/>
      </rPr>
      <t xml:space="preserve"> </t>
    </r>
  </si>
  <si>
    <t>TD1 - Réceptionner les marchandises et contrôler les livraisons</t>
  </si>
  <si>
    <t>TD2 - Stocker les marchandises</t>
  </si>
  <si>
    <t>CIP2 - Conformité des informations indiquées sur les documents administratifs et commerciaux</t>
  </si>
  <si>
    <t>TD3 - Mettre en place les marchandises nécessaires à la production</t>
  </si>
  <si>
    <t>TD4 - Participer aux opérations d’inventaire</t>
  </si>
  <si>
    <t>TD5 - Collecter les informations nécessaires à sa production</t>
  </si>
  <si>
    <t xml:space="preserve">TD6 - Dresser une liste prévisionnelle des produits nécessaires à sa production </t>
  </si>
  <si>
    <t>TD7 - Identifier et sélectionner les matériels nécessaires à sa production</t>
  </si>
  <si>
    <t>TD8 - Planifier son travail</t>
  </si>
  <si>
    <t>TD9 - Contrôler ses denrées</t>
  </si>
  <si>
    <t>TD10 - Mettre en place et maintenir en état son espace de travail</t>
  </si>
  <si>
    <t>TD11 - Mettre en œuvre les bonnes pratiques d’hygiène, de sécurité et de santé</t>
  </si>
  <si>
    <t>TD12 - Mettre en œuvre les bonnes pratiques en matière de développement durable</t>
  </si>
  <si>
    <t xml:space="preserve">TD13 - Réaliser les techniques préliminaires </t>
  </si>
  <si>
    <t>CIP1.3 - Conformité du repérage et du signalement des anomalies</t>
  </si>
  <si>
    <t>CIP2.1 - Stockage réalisé dans le respect des règles d’hygiène et de sécurité en vigueur</t>
  </si>
  <si>
    <t>TD14.6 - Préparer des desserts</t>
  </si>
  <si>
    <t>TD15 - Utiliser et mettre en valeur des produits de sa région</t>
  </si>
  <si>
    <t>TD16 - Choisir et mettre en place les matériels de dressage</t>
  </si>
  <si>
    <t>TD17 - Dresser ses préparations culinaires</t>
  </si>
  <si>
    <t>TD18 - Envoyer ses préparations culinaires</t>
  </si>
  <si>
    <t>TD19 - Évaluer la qualité de ses  préparations culinaires</t>
  </si>
  <si>
    <t>CIP17.1 - Choix pertinent du matériel de dressage</t>
  </si>
  <si>
    <t>CIP18.1 - Mise en valeur des mets</t>
  </si>
  <si>
    <t>CIP19.1 - Soin apporté au dressage</t>
  </si>
  <si>
    <r>
      <t>CIP1.2 - Conformité</t>
    </r>
    <r>
      <rPr>
        <sz val="9"/>
        <color theme="1"/>
        <rFont val="Century Gothic"/>
        <family val="2"/>
        <scheme val="minor"/>
      </rPr>
      <t xml:space="preserve"> qualitative et quantitative des produits par rapport à la commande </t>
    </r>
  </si>
  <si>
    <r>
      <t>CIP1.1</t>
    </r>
    <r>
      <rPr>
        <sz val="9"/>
        <color theme="1"/>
        <rFont val="Century Gothic"/>
        <family val="2"/>
        <scheme val="minor"/>
      </rPr>
      <t xml:space="preserve"> - Utilisation appropriée des outils et supports nécessaires à l’approvisionnement et au stockage</t>
    </r>
  </si>
  <si>
    <r>
      <t>CIP 2.2-</t>
    </r>
    <r>
      <rPr>
        <sz val="9"/>
        <color theme="1"/>
        <rFont val="Century Gothic"/>
        <family val="2"/>
        <scheme val="minor"/>
      </rPr>
      <t xml:space="preserve"> Alerte sur les risques de rupture de produit</t>
    </r>
  </si>
  <si>
    <r>
      <t>CIP3.1 -</t>
    </r>
    <r>
      <rPr>
        <sz val="9"/>
        <color theme="1"/>
        <rFont val="Century Gothic"/>
        <family val="2"/>
        <scheme val="minor"/>
      </rPr>
      <t xml:space="preserve"> Conformité des produits mis en place</t>
    </r>
  </si>
  <si>
    <r>
      <t>CIP4.1 -</t>
    </r>
    <r>
      <rPr>
        <sz val="9"/>
        <color theme="1"/>
        <rFont val="Century Gothic"/>
        <family val="2"/>
        <scheme val="minor"/>
      </rPr>
      <t xml:space="preserve"> Exactitude des informations relevées</t>
    </r>
  </si>
  <si>
    <r>
      <t></t>
    </r>
    <r>
      <rPr>
        <sz val="9"/>
        <color theme="1"/>
        <rFont val="Century Gothic"/>
        <family val="2"/>
        <scheme val="minor"/>
      </rPr>
      <t xml:space="preserve"> CIP5.1 - Pertinence des informations collectées (fiche technique, nombre de couverts, plats du jour, etc.)</t>
    </r>
  </si>
  <si>
    <r>
      <t>CIP6.1 -</t>
    </r>
    <r>
      <rPr>
        <sz val="9"/>
        <color theme="1"/>
        <rFont val="Century Gothic"/>
        <family val="2"/>
        <scheme val="minor"/>
      </rPr>
      <t xml:space="preserve"> Conformité des  produits sélectionnés  (type, variété, quantités, etc.)</t>
    </r>
  </si>
  <si>
    <r>
      <t>CIP8.1 -</t>
    </r>
    <r>
      <rPr>
        <sz val="9"/>
        <color theme="1"/>
        <rFont val="Century Gothic"/>
        <family val="2"/>
        <scheme val="minor"/>
      </rPr>
      <t xml:space="preserve"> Choix pertinent des techniques de fabrication</t>
    </r>
  </si>
  <si>
    <r>
      <t>CIP8.2 -</t>
    </r>
    <r>
      <rPr>
        <sz val="9"/>
        <color theme="1"/>
        <rFont val="Century Gothic"/>
        <family val="2"/>
        <scheme val="minor"/>
      </rPr>
      <t xml:space="preserve"> Cohérence de l’ordonnancement des tâches</t>
    </r>
  </si>
  <si>
    <r>
      <t>CIP8.3 -</t>
    </r>
    <r>
      <rPr>
        <sz val="9"/>
        <color theme="1"/>
        <rFont val="Century Gothic"/>
        <family val="2"/>
        <scheme val="minor"/>
      </rPr>
      <t xml:space="preserve"> Identification des points critiques</t>
    </r>
  </si>
  <si>
    <r>
      <t>CIP9.1 -</t>
    </r>
    <r>
      <rPr>
        <sz val="9"/>
        <color theme="1"/>
        <rFont val="Century Gothic"/>
        <family val="2"/>
        <scheme val="minor"/>
      </rPr>
      <t xml:space="preserve"> Rigueur du contrôle qualitatif des denrées</t>
    </r>
  </si>
  <si>
    <r>
      <t>CIP9.2 -</t>
    </r>
    <r>
      <rPr>
        <sz val="9"/>
        <color theme="1"/>
        <rFont val="Century Gothic"/>
        <family val="2"/>
        <scheme val="minor"/>
      </rPr>
      <t xml:space="preserve"> Anomalies repérées et signalées</t>
    </r>
  </si>
  <si>
    <r>
      <t>CIP9.3 - </t>
    </r>
    <r>
      <rPr>
        <sz val="9"/>
        <color theme="1"/>
        <rFont val="Century Gothic"/>
        <family val="2"/>
        <scheme val="minor"/>
      </rPr>
      <t xml:space="preserve"> Réalisation et précision des pesées, des mesures</t>
    </r>
  </si>
  <si>
    <r>
      <t>CIP9.4 -</t>
    </r>
    <r>
      <rPr>
        <sz val="9"/>
        <color theme="1"/>
        <rFont val="Century Gothic"/>
        <family val="2"/>
        <scheme val="minor"/>
      </rPr>
      <t xml:space="preserve"> Respect des procédures de conservation et de conditionnement des denrées tout au long de l’activité</t>
    </r>
  </si>
  <si>
    <r>
      <t>CIP10.1 -</t>
    </r>
    <r>
      <rPr>
        <sz val="9"/>
        <color theme="1"/>
        <rFont val="Century Gothic"/>
        <family val="2"/>
        <scheme val="minor"/>
      </rPr>
      <t xml:space="preserve"> Organisation rationnelle du poste de travail tout au long de l’activité</t>
    </r>
  </si>
  <si>
    <r>
      <t>CIP10.2 -</t>
    </r>
    <r>
      <rPr>
        <sz val="9"/>
        <color theme="1"/>
        <rFont val="Century Gothic"/>
        <family val="2"/>
        <scheme val="minor"/>
      </rPr>
      <t xml:space="preserve"> Propreté de l’espace de travail</t>
    </r>
  </si>
  <si>
    <r>
      <t>CIP11.1 -</t>
    </r>
    <r>
      <rPr>
        <sz val="9"/>
        <color theme="1"/>
        <rFont val="Century Gothic"/>
        <family val="2"/>
        <scheme val="minor"/>
      </rPr>
      <t xml:space="preserve"> Application et suivi des protocoles, des pratiques d’hygiène, de sécurité et de santé</t>
    </r>
  </si>
  <si>
    <r>
      <t>CIP12.1 -</t>
    </r>
    <r>
      <rPr>
        <sz val="9"/>
        <color theme="1"/>
        <rFont val="Century Gothic"/>
        <family val="2"/>
        <scheme val="minor"/>
      </rPr>
      <t xml:space="preserve"> Application de principes du dévelop-pement durable dans sa pratique</t>
    </r>
  </si>
  <si>
    <r>
      <t>CIP13.1 -</t>
    </r>
    <r>
      <rPr>
        <sz val="9"/>
        <color theme="1"/>
        <rFont val="Century Gothic"/>
        <family val="2"/>
        <scheme val="minor"/>
      </rPr>
      <t xml:space="preserve"> Dextérité des gestes</t>
    </r>
  </si>
  <si>
    <r>
      <t></t>
    </r>
    <r>
      <rPr>
        <sz val="9"/>
        <color theme="1"/>
        <rFont val="Century Gothic"/>
        <family val="2"/>
        <scheme val="minor"/>
      </rPr>
      <t>CIP13.2 -Qualité du résultat</t>
    </r>
  </si>
  <si>
    <r>
      <t></t>
    </r>
    <r>
      <rPr>
        <sz val="9"/>
        <color theme="1"/>
        <rFont val="Century Gothic"/>
        <family val="2"/>
        <scheme val="minor"/>
      </rPr>
      <t>CIP13.3 -Rapidité d’exécution</t>
    </r>
  </si>
  <si>
    <r>
      <rPr>
        <sz val="9"/>
        <color theme="1"/>
        <rFont val="Century Gothic"/>
        <family val="2"/>
        <scheme val="minor"/>
      </rPr>
      <t>CIP13.4 -Application des procédures de désinfection et de décontamination</t>
    </r>
  </si>
  <si>
    <r>
      <t>CIP14.1 -</t>
    </r>
    <r>
      <rPr>
        <sz val="9"/>
        <color theme="1"/>
        <rFont val="Century Gothic"/>
        <family val="2"/>
        <scheme val="minor"/>
      </rPr>
      <t xml:space="preserve"> Prise en compte des consignes et contraintes de production</t>
    </r>
  </si>
  <si>
    <r>
      <t></t>
    </r>
    <r>
      <rPr>
        <sz val="9"/>
        <color theme="1"/>
        <rFont val="Century Gothic"/>
        <family val="2"/>
        <scheme val="minor"/>
      </rPr>
      <t xml:space="preserve"> CIP14.2 -Utilisation appropriée et rationnelle des matériels et des moyens</t>
    </r>
  </si>
  <si>
    <r>
      <t>CIP14.2</t>
    </r>
    <r>
      <rPr>
        <sz val="9"/>
        <color theme="1"/>
        <rFont val="Century Gothic"/>
        <family val="2"/>
        <scheme val="minor"/>
      </rPr>
      <t xml:space="preserve"> Respect des techniques culinaires</t>
    </r>
  </si>
  <si>
    <r>
      <t>CIP14.3 -</t>
    </r>
    <r>
      <rPr>
        <sz val="9"/>
        <color theme="1"/>
        <rFont val="Century Gothic"/>
        <family val="2"/>
        <scheme val="minor"/>
      </rPr>
      <t xml:space="preserve"> Autocontrôle de sa production tout au long de l’activité (rectification des textures, des assaisonnements, des appoints de cuisson, etc.)</t>
    </r>
  </si>
  <si>
    <r>
      <t xml:space="preserve">CIP14.4 - </t>
    </r>
    <r>
      <rPr>
        <sz val="9"/>
        <color theme="1"/>
        <rFont val="Century Gothic"/>
        <family val="2"/>
        <scheme val="minor"/>
      </rPr>
      <t xml:space="preserve"> Conformité du résultat attendu</t>
    </r>
  </si>
  <si>
    <r>
      <t>CIP14.5 - </t>
    </r>
    <r>
      <rPr>
        <sz val="9"/>
        <color theme="1"/>
        <rFont val="Century Gothic"/>
        <family val="2"/>
        <scheme val="minor"/>
      </rPr>
      <t xml:space="preserve"> Adaptabilité aux différents aléas</t>
    </r>
  </si>
  <si>
    <r>
      <t>CIP14.6 - </t>
    </r>
    <r>
      <rPr>
        <sz val="9"/>
        <color theme="1"/>
        <rFont val="Century Gothic"/>
        <family val="2"/>
        <scheme val="minor"/>
      </rPr>
      <t xml:space="preserve"> Prise en compte des attentes de l’entreprise et de ses clients</t>
    </r>
  </si>
  <si>
    <r>
      <t xml:space="preserve">CIP14.7 - </t>
    </r>
    <r>
      <rPr>
        <sz val="9"/>
        <color theme="1"/>
        <rFont val="Century Gothic"/>
        <family val="2"/>
        <scheme val="minor"/>
      </rPr>
      <t>Adaptabilité  au contexte de l’entre-prise</t>
    </r>
  </si>
  <si>
    <r>
      <t xml:space="preserve">CIP15.1 - </t>
    </r>
    <r>
      <rPr>
        <sz val="9"/>
        <color theme="1"/>
        <rFont val="Century Gothic"/>
        <family val="2"/>
        <scheme val="minor"/>
      </rPr>
      <t xml:space="preserve"> Utilisation pertinente des produits marqueurs régionaux et des spécialités</t>
    </r>
  </si>
  <si>
    <r>
      <t>CIP16.1 - </t>
    </r>
    <r>
      <rPr>
        <sz val="9"/>
        <color theme="1"/>
        <rFont val="Century Gothic"/>
        <family val="2"/>
        <scheme val="minor"/>
      </rPr>
      <t xml:space="preserve"> Respect des consignes de dressage et d’envoi</t>
    </r>
  </si>
  <si>
    <r>
      <t xml:space="preserve">CIP19.2 - </t>
    </r>
    <r>
      <rPr>
        <sz val="9"/>
        <color theme="1"/>
        <rFont val="Century Gothic"/>
        <family val="2"/>
        <scheme val="minor"/>
      </rPr>
      <t>Respect des températures</t>
    </r>
  </si>
  <si>
    <r>
      <t xml:space="preserve">CIP19.3 - </t>
    </r>
    <r>
      <rPr>
        <sz val="9"/>
        <color theme="1"/>
        <rFont val="Century Gothic"/>
        <family val="2"/>
        <scheme val="minor"/>
      </rPr>
      <t>Respect des temps impartis</t>
    </r>
  </si>
  <si>
    <r>
      <t xml:space="preserve">CIP19.4 - </t>
    </r>
    <r>
      <rPr>
        <sz val="9"/>
        <color theme="1"/>
        <rFont val="Century Gothic"/>
        <family val="2"/>
        <scheme val="minor"/>
      </rPr>
      <t>Produit commercialisable</t>
    </r>
  </si>
  <si>
    <r>
      <t xml:space="preserve">CIP19.5 - </t>
    </r>
    <r>
      <rPr>
        <sz val="9"/>
        <color theme="1"/>
        <rFont val="Century Gothic"/>
        <family val="2"/>
        <scheme val="minor"/>
      </rPr>
      <t>Qualité de l’autocontrôle de la production</t>
    </r>
  </si>
  <si>
    <r>
      <t xml:space="preserve">CIP19.6 - </t>
    </r>
    <r>
      <rPr>
        <sz val="9"/>
        <color theme="1"/>
        <rFont val="Century Gothic"/>
        <family val="2"/>
        <scheme val="minor"/>
      </rPr>
      <t>Pertinence du vocabulaire profes-sionnel</t>
    </r>
  </si>
  <si>
    <r>
      <t xml:space="preserve">CIP19.7 - </t>
    </r>
    <r>
      <rPr>
        <sz val="9"/>
        <color theme="1"/>
        <rFont val="Century Gothic"/>
        <family val="2"/>
        <scheme val="minor"/>
      </rPr>
      <t>Pertinence de l’analyse de son travail</t>
    </r>
  </si>
  <si>
    <r>
      <t xml:space="preserve">TD14.1 - Cuisiner </t>
    </r>
    <r>
      <rPr>
        <sz val="8"/>
        <color theme="1"/>
        <rFont val="Century Gothic"/>
        <family val="2"/>
        <scheme val="minor"/>
      </rPr>
      <t>des appareils, des fonds et des sauces</t>
    </r>
  </si>
  <si>
    <r>
      <t xml:space="preserve">TD14.2 - Cuisiner </t>
    </r>
    <r>
      <rPr>
        <sz val="8"/>
        <color theme="1"/>
        <rFont val="Century Gothic"/>
        <family val="2"/>
        <scheme val="minor"/>
      </rPr>
      <t>des entrées froides et des entrées chaudes</t>
    </r>
  </si>
  <si>
    <r>
      <t xml:space="preserve">TD14.3 - Cuisiner </t>
    </r>
    <r>
      <rPr>
        <sz val="8"/>
        <color theme="1"/>
        <rFont val="Century Gothic"/>
        <family val="2"/>
        <scheme val="minor"/>
      </rPr>
      <t>des mets à base de poissons, de coquillages, de crustacés</t>
    </r>
  </si>
  <si>
    <r>
      <t xml:space="preserve">TD14.4 - Cuisiner </t>
    </r>
    <r>
      <rPr>
        <sz val="8"/>
        <color theme="1"/>
        <rFont val="Century Gothic"/>
        <family val="2"/>
        <scheme val="minor"/>
      </rPr>
      <t>des mets à base de viandes, de volailles, de gibiers, d’abats, d’œufs</t>
    </r>
  </si>
  <si>
    <r>
      <t>TD14.5 - Cuisiner</t>
    </r>
    <r>
      <rPr>
        <sz val="8"/>
        <color theme="1"/>
        <rFont val="Century Gothic"/>
        <family val="2"/>
        <scheme val="minor"/>
      </rPr>
      <t xml:space="preserve"> des garnitures d’accompagnement</t>
    </r>
  </si>
  <si>
    <r>
      <t>1. Réceptionner, contrôler et stocker les marchandises</t>
    </r>
    <r>
      <rPr>
        <b/>
        <sz val="8"/>
        <color theme="1"/>
        <rFont val="Century Gothic"/>
        <family val="2"/>
        <scheme val="minor"/>
      </rPr>
      <t xml:space="preserve"> </t>
    </r>
    <r>
      <rPr>
        <b/>
        <i/>
        <sz val="8"/>
        <color theme="1"/>
        <rFont val="Century Gothic"/>
        <family val="2"/>
        <scheme val="minor"/>
      </rPr>
      <t>dans le respect de la règlementation en vigueur et en appliquant les techniques de prévention des risques liées à l’activité</t>
    </r>
    <r>
      <rPr>
        <b/>
        <sz val="8"/>
        <color theme="1"/>
        <rFont val="Century Gothic"/>
        <family val="2"/>
        <scheme val="minor"/>
      </rPr>
      <t>.</t>
    </r>
  </si>
  <si>
    <r>
      <t>2. Collecter l’ensemble des informations et organiser sa production culinaire</t>
    </r>
    <r>
      <rPr>
        <b/>
        <sz val="8"/>
        <color theme="1"/>
        <rFont val="Century Gothic"/>
        <family val="2"/>
        <scheme val="minor"/>
      </rPr>
      <t xml:space="preserve"> dans le respect des consignes et du temps imparti.</t>
    </r>
  </si>
  <si>
    <r>
      <t xml:space="preserve">3. Préparer, organiser et maintenir en état son poste de travail </t>
    </r>
    <r>
      <rPr>
        <b/>
        <sz val="8"/>
        <color theme="1"/>
        <rFont val="Century Gothic"/>
        <family val="2"/>
        <scheme val="minor"/>
      </rPr>
      <t>tout au long de l’activité dans le respect de la règlementation en vigueur.</t>
    </r>
  </si>
  <si>
    <r>
      <t xml:space="preserve">4. Maitriser les techniques culinaires de base et réaliser une production </t>
    </r>
    <r>
      <rPr>
        <b/>
        <sz val="8"/>
        <color theme="1"/>
        <rFont val="Century Gothic"/>
        <family val="2"/>
        <scheme val="minor"/>
      </rPr>
      <t>dans le respect des consignes et des règles d’hygiène et de sécurité.</t>
    </r>
  </si>
  <si>
    <r>
      <t>5. Analyser, contrôler la qualité de sa production, dresser et participer à la distribution</t>
    </r>
    <r>
      <rPr>
        <b/>
        <sz val="8"/>
        <color theme="1"/>
        <rFont val="Century Gothic"/>
        <family val="2"/>
        <scheme val="minor"/>
      </rPr>
      <t xml:space="preserve"> selon le contexte professionnel.</t>
    </r>
  </si>
  <si>
    <r>
      <t xml:space="preserve">6. Communiquer </t>
    </r>
    <r>
      <rPr>
        <b/>
        <sz val="8"/>
        <color theme="1"/>
        <rFont val="Century Gothic"/>
        <family val="2"/>
        <scheme val="minor"/>
      </rPr>
      <t>en fonction du contexte professionnel et en respectant les usages de la profession.</t>
    </r>
  </si>
  <si>
    <t>C1 Thème 1 - Les grandes familles de produits alimentaires</t>
  </si>
  <si>
    <t>C1 Thème 2 - Les fournisseurs</t>
  </si>
  <si>
    <t>C1 Thème 3 - Les mesures d’hygiène et de sécurité dans les locaux professionnels</t>
  </si>
  <si>
    <t>C1 Thème 4 - Les stocks et les approvisionnements</t>
  </si>
  <si>
    <t>C2 Thème 5 - Le client</t>
  </si>
  <si>
    <t>C2 Thème 6 - L’approche économique </t>
  </si>
  <si>
    <t>C2 Thème 7 - Les locaux</t>
  </si>
  <si>
    <t>C2 Thème 8 - Les équipements et les matériels liés à la production et au stockage</t>
  </si>
  <si>
    <t>C2 Thème 9 - La prévention des risques liés à l’activité de cuisine</t>
  </si>
  <si>
    <t>C2 Thème 10 - Les modes d’organisation d’une prestation de cuisine</t>
  </si>
  <si>
    <t>C2 Thème 11 - Les supports et les documents de production</t>
  </si>
  <si>
    <t>C3 Thème 12 - L’organisation du poste de travail</t>
  </si>
  <si>
    <t>C3 Thème 13 - Les règles applicables à l’hygiène, la sécurité et la santé</t>
  </si>
  <si>
    <t>C3 Thème 14 - Les règles et les pratiques en matière de développement durable</t>
  </si>
  <si>
    <t>C4 Thème 15 - Des éléments de culture culinaire contemporaine</t>
  </si>
  <si>
    <t>C4 Thème 16 - Les différentes techniques de cuisson et de préparations culinaires</t>
  </si>
  <si>
    <t>C4 Thème 17 - La cuisine régionale du lieu de l’établissement de formation</t>
  </si>
  <si>
    <t>C4 Thème 18 - Les constituants de base de la matière vivante</t>
  </si>
  <si>
    <t>C5 Thème 19 - Le dressage et l’envoi</t>
  </si>
  <si>
    <t>C5 Thème 20 - L’approche sensorielle</t>
  </si>
  <si>
    <t>C6 Thème 21 - Le contexte professionnel</t>
  </si>
  <si>
    <t>C6 Thème 22 - L’entreprise</t>
  </si>
  <si>
    <t>C6 Thème 23 - Le parcours professionnel</t>
  </si>
  <si>
    <r>
      <t></t>
    </r>
    <r>
      <rPr>
        <sz val="9"/>
        <color theme="1"/>
        <rFont val="Century Gothic"/>
        <family val="2"/>
        <scheme val="minor"/>
      </rPr>
      <t>CIP3.2 -Exactitude des quantités</t>
    </r>
  </si>
  <si>
    <t>CIP2.3 - Conformité du tri des emballages</t>
  </si>
  <si>
    <r>
      <t></t>
    </r>
    <r>
      <rPr>
        <sz val="9"/>
        <color theme="1"/>
        <rFont val="Century Gothic"/>
        <family val="2"/>
        <scheme val="minor"/>
      </rPr>
      <t>CIP7.1 - Pertinence des matériels sélectionnés</t>
    </r>
  </si>
  <si>
    <t>axe 1</t>
  </si>
  <si>
    <t>cadencement Axe</t>
  </si>
  <si>
    <t>axe 2</t>
  </si>
  <si>
    <t>axe 3</t>
  </si>
  <si>
    <t>axe 4</t>
  </si>
  <si>
    <t>axe 5</t>
  </si>
  <si>
    <t>axe 6</t>
  </si>
  <si>
    <t>axe 7</t>
  </si>
  <si>
    <t>axe 8</t>
  </si>
  <si>
    <t>semaine 1</t>
  </si>
  <si>
    <t>semaine 2</t>
  </si>
  <si>
    <t>semaine 3</t>
  </si>
  <si>
    <t>semaine 4</t>
  </si>
  <si>
    <t>semaine 5</t>
  </si>
  <si>
    <t>semaine 6</t>
  </si>
  <si>
    <t>semaine 7</t>
  </si>
  <si>
    <t>semaine 8</t>
  </si>
  <si>
    <t>semaine 9</t>
  </si>
  <si>
    <t>semaine 10</t>
  </si>
  <si>
    <t>semaine 11</t>
  </si>
  <si>
    <t>semaine 12</t>
  </si>
  <si>
    <t>semaine 13</t>
  </si>
  <si>
    <t>semaine 14</t>
  </si>
  <si>
    <t>semaine 15</t>
  </si>
  <si>
    <t>semaine 16</t>
  </si>
  <si>
    <t>semaine 17</t>
  </si>
  <si>
    <t>semaine 18</t>
  </si>
  <si>
    <t>semaine 19</t>
  </si>
  <si>
    <t>semaine 20</t>
  </si>
  <si>
    <t>semaine 21</t>
  </si>
  <si>
    <t>semaine 22</t>
  </si>
  <si>
    <t>semaine 23</t>
  </si>
  <si>
    <t>semaine 24</t>
  </si>
  <si>
    <t>semaine 25</t>
  </si>
  <si>
    <t>semaine 26</t>
  </si>
  <si>
    <t>semaine 27</t>
  </si>
  <si>
    <t>semaine 28</t>
  </si>
  <si>
    <t>semaine 29</t>
  </si>
  <si>
    <t>semaine 30</t>
  </si>
  <si>
    <t>semaine 31</t>
  </si>
  <si>
    <t>semaine 32</t>
  </si>
  <si>
    <t>TD25 -</t>
  </si>
  <si>
    <t>TD26 -</t>
  </si>
  <si>
    <t>TD27 -</t>
  </si>
  <si>
    <t>TD28 -</t>
  </si>
  <si>
    <t>TD29 -</t>
  </si>
  <si>
    <t>TD30 -</t>
  </si>
  <si>
    <t xml:space="preserve">TD23 - Rendre compte de son activité </t>
  </si>
  <si>
    <r>
      <t xml:space="preserve">TD20 - Communiquer </t>
    </r>
    <r>
      <rPr>
        <sz val="8"/>
        <color theme="3" tint="-0.249977111117893"/>
        <rFont val="Arial"/>
        <family val="2"/>
      </rPr>
      <t>au sein de son entreprise</t>
    </r>
  </si>
  <si>
    <r>
      <t xml:space="preserve">TD21 - Communiquer </t>
    </r>
    <r>
      <rPr>
        <sz val="8"/>
        <color theme="3" tint="-0.249977111117893"/>
        <rFont val="Arial"/>
        <family val="2"/>
      </rPr>
      <t>avec les clients</t>
    </r>
  </si>
  <si>
    <r>
      <t>TD22 - Communiquer a</t>
    </r>
    <r>
      <rPr>
        <sz val="8"/>
        <color theme="3" tint="-0.249977111117893"/>
        <rFont val="Arial"/>
        <family val="2"/>
      </rPr>
      <t>vec des tiers</t>
    </r>
  </si>
  <si>
    <t>TD24 - Se situer dans son environnement professionnel</t>
  </si>
  <si>
    <t>1. Techniques de préparation de base </t>
  </si>
  <si>
    <t>2. Cuissons</t>
  </si>
  <si>
    <t>5.  Pâtisseries : Pâtes</t>
  </si>
  <si>
    <t xml:space="preserve">1.1 Peser et mesurer </t>
  </si>
  <si>
    <t>1.2 Eplucher, laver, tailler des légumes</t>
  </si>
  <si>
    <t>1.3 Préparer des herbes aromatiques</t>
  </si>
  <si>
    <t xml:space="preserve">1.4 Canneler, historier </t>
  </si>
  <si>
    <t xml:space="preserve">1.5 Peler à vif </t>
  </si>
  <si>
    <t xml:space="preserve">1.6 Tourner des légumes </t>
  </si>
  <si>
    <t>1.7 Emincer des légumes</t>
  </si>
  <si>
    <t xml:space="preserve">1.9 Ciseler </t>
  </si>
  <si>
    <t>1.10 Escaloper des légumes</t>
  </si>
  <si>
    <t xml:space="preserve">1.12 Découper une volaille à cru </t>
  </si>
  <si>
    <t xml:space="preserve">1.13 Détailler de la viande </t>
  </si>
  <si>
    <t xml:space="preserve">1.14 Gratter, préparer, ébarber </t>
  </si>
  <si>
    <t xml:space="preserve">1.15 Habiller, détailler, désarêter et fileter un poisson rond </t>
  </si>
  <si>
    <t>1.17 Paner à l’anglaise</t>
  </si>
  <si>
    <t xml:space="preserve">1.18 Façonner à la cuillère </t>
  </si>
  <si>
    <t>1.20 Aplatir (batter)</t>
  </si>
  <si>
    <t>2.1 Griller, snacker des pièces</t>
  </si>
  <si>
    <t>2.2 Cuire des œufs (sauf œufs frits)</t>
  </si>
  <si>
    <t>2.3 Sauter - Sauter déglacer</t>
  </si>
  <si>
    <t>2.4 Blanchir</t>
  </si>
  <si>
    <t xml:space="preserve">2.5 Rôtir </t>
  </si>
  <si>
    <t xml:space="preserve">2.6 Pocher </t>
  </si>
  <si>
    <t>2.7 Frire</t>
  </si>
  <si>
    <t>2.8 Cuire en ragoût</t>
  </si>
  <si>
    <t>2.9 Cuire à la vapeur</t>
  </si>
  <si>
    <t>2.11 Cuire du riz, de la semoule, des céréales, etc.</t>
  </si>
  <si>
    <t>1.8 Tailler en mirepoix, en brunoise, en paysanne, en julienne, en bâtonnets, en macédoine</t>
  </si>
  <si>
    <t xml:space="preserve">1.11 Monder et concasser  </t>
  </si>
  <si>
    <t>1.16 Lustrer, napper</t>
  </si>
  <si>
    <t>1.19 Clarifier des œufs, du beurre</t>
  </si>
  <si>
    <t>1.21 Brider simplement, ficeler</t>
  </si>
  <si>
    <t>2.10 Etuver, glacer, cuire à blanc</t>
  </si>
  <si>
    <t>3. Fonds, sauces, jus et marinade, appareils et liaisons</t>
  </si>
  <si>
    <t xml:space="preserve">4.1 Réaliser une sauce chocolat, une ganache </t>
  </si>
  <si>
    <t>4.2 Réaliser un coulis de fruits</t>
  </si>
  <si>
    <t>4.3 Réaliser une crème anglaise</t>
  </si>
  <si>
    <t>4.4 Réaliser un sirop</t>
  </si>
  <si>
    <t>4.5 Réaliser un caramel</t>
  </si>
  <si>
    <t xml:space="preserve">4.6 Réaliser un appareil à crème prise </t>
  </si>
  <si>
    <t xml:space="preserve">4.7 Réaliser une crème pâtissière </t>
  </si>
  <si>
    <t>4.8 Réaliser une crème d’amande</t>
  </si>
  <si>
    <t>4.9 Réaliser une marmelade, une compote</t>
  </si>
  <si>
    <t>4.10 Foisonner de la crème, des œufs</t>
  </si>
  <si>
    <t>4.11 Réaliser une meringue française</t>
  </si>
  <si>
    <t>5.1 Réaliser un biscuit, une génoise</t>
  </si>
  <si>
    <t>5.2 Réaliser une pâte à crêpes</t>
  </si>
  <si>
    <t>5.3 Réaliser une pâte brisée</t>
  </si>
  <si>
    <t xml:space="preserve">5.4 Réaliser une pâte feuilletée </t>
  </si>
  <si>
    <t>5.5 Réaliser une pâte sablée</t>
  </si>
  <si>
    <t>5.6 Réaliser une pâte à choux</t>
  </si>
  <si>
    <t>4. Pâtisseries : Appareils, crèmes, sauces, coulis </t>
  </si>
  <si>
    <t>4.4 La gestion des approvisionnements et des stocks :
- le rôle de l’inventaire, 
- la limitation des pertes, 
- la rotation des stocks,
- le choix des conditionnements,
- etc.</t>
  </si>
  <si>
    <t>1.22 Enrober pour frire</t>
  </si>
  <si>
    <t>2.12 Réaliser une cuisson combinée</t>
  </si>
  <si>
    <t>2.13 Sensibiliser aux nouvelles cuissons</t>
  </si>
  <si>
    <t>Quiche Lorraine</t>
  </si>
  <si>
    <t>Crème dubarry</t>
  </si>
  <si>
    <t>Potage Julienne darblay</t>
  </si>
  <si>
    <t>Macédoine de légumes</t>
  </si>
  <si>
    <t>Crêpe farcie</t>
  </si>
  <si>
    <t>Omelette roulée</t>
  </si>
  <si>
    <t>Œufs farcis Chimay</t>
  </si>
  <si>
    <t>Filet de poisson meunière</t>
  </si>
  <si>
    <t>Darne de poisson pochée</t>
  </si>
  <si>
    <t>Goujonnettes de poisson frit sauce tartare</t>
  </si>
  <si>
    <t>Blanquette de veau</t>
  </si>
  <si>
    <t>Carré de porc</t>
  </si>
  <si>
    <t>Pavé de bœuf sauté au poivre</t>
  </si>
  <si>
    <t>Escalope de volaille viennoise</t>
  </si>
  <si>
    <t>Navarin</t>
  </si>
  <si>
    <t>Fricassée de volaille à l'ancienne</t>
  </si>
  <si>
    <t>Poulet cocotte grand-mère</t>
  </si>
  <si>
    <t>Burger</t>
  </si>
  <si>
    <t>Crème caramel</t>
  </si>
  <si>
    <t>Œufs à la neige</t>
  </si>
  <si>
    <t>Tarte aux fruits sur pâte feuilletée</t>
  </si>
  <si>
    <t>Tarte aux pommes</t>
  </si>
  <si>
    <t>Choux patissier</t>
  </si>
  <si>
    <t xml:space="preserve">Tiramisu </t>
  </si>
  <si>
    <t>Crème brulée</t>
  </si>
  <si>
    <t>CUISINE / GA / SA</t>
  </si>
  <si>
    <t xml:space="preserve">3.1 Lier à base d’amidon, à base de matière grasse, par réduction </t>
  </si>
  <si>
    <t>3.2 Lier à la purée de légumes - Lier aux protéines</t>
  </si>
  <si>
    <t xml:space="preserve">3.3 Réaliser un fumet </t>
  </si>
  <si>
    <t>3.4 Réaliser un fond de volaille</t>
  </si>
  <si>
    <t>3.5 Réaliser et améliorer un fond PAI</t>
  </si>
  <si>
    <t xml:space="preserve">3.6 Réaliser une sauce de type vin blanc </t>
  </si>
  <si>
    <t>3.7 Réaliser une sauce blanche, un velouté</t>
  </si>
  <si>
    <t>3.8 Réaliser une sauce brune</t>
  </si>
  <si>
    <t>3.9 Réaliser une sauce émulsionnée de base</t>
  </si>
  <si>
    <t xml:space="preserve">3.10 Réaliser un beurre composé </t>
  </si>
  <si>
    <t>3.11 Réaliser un coulis, une fondue de tomates</t>
  </si>
  <si>
    <t>3.12 Réaliser un jus de rôti</t>
  </si>
  <si>
    <t>3.13 Réaliser une marinade instantanée</t>
  </si>
  <si>
    <t>3.14 Réaliser une duxelles</t>
  </si>
  <si>
    <t>LISTE DES TECHNIQUES DE BASE DE CUISINE</t>
  </si>
  <si>
    <t>LISTE DES RECETTES DE BASE DE CUISINE</t>
  </si>
  <si>
    <t>fin liste recettes dérivées :</t>
  </si>
  <si>
    <t>Centre de formation</t>
  </si>
  <si>
    <r>
      <t>Le dossier contient</t>
    </r>
    <r>
      <rPr>
        <sz val="12"/>
        <color theme="1"/>
        <rFont val="Arial"/>
        <family val="2"/>
      </rPr>
      <t xml:space="preserve"> : </t>
    </r>
  </si>
  <si>
    <t xml:space="preserve">                                 - les situations d’évaluation</t>
  </si>
  <si>
    <t xml:space="preserve">                                 - les grilles de notation </t>
  </si>
  <si>
    <t>Relevé des notes de CCF</t>
  </si>
  <si>
    <t>Nom et prénom de l'élève / apprenti</t>
  </si>
  <si>
    <t>Epreuve EP2</t>
  </si>
  <si>
    <t>Note /20</t>
  </si>
  <si>
    <t>Note coeff.</t>
  </si>
  <si>
    <t>coef</t>
  </si>
  <si>
    <t>/80</t>
  </si>
  <si>
    <t>TOTAL</t>
  </si>
  <si>
    <t>Epreuve EP1</t>
  </si>
  <si>
    <t>/260</t>
  </si>
  <si>
    <t>Session 20…</t>
  </si>
  <si>
    <t xml:space="preserve">CCF </t>
  </si>
  <si>
    <t>NOM et prénom de l'élève/apprenti</t>
  </si>
  <si>
    <t xml:space="preserve">CRITERES                                                              </t>
  </si>
  <si>
    <t>Pds</t>
  </si>
  <si>
    <t>NE!</t>
  </si>
  <si>
    <t>TI</t>
  </si>
  <si>
    <t>I</t>
  </si>
  <si>
    <t>S</t>
  </si>
  <si>
    <t>TS</t>
  </si>
  <si>
    <t xml:space="preserve">Noms des évaluateurs : 
</t>
  </si>
  <si>
    <t>Session 202..</t>
  </si>
  <si>
    <t>DOSSIER
Contrôle en Cours de Formation</t>
  </si>
  <si>
    <t>ATTENTES</t>
  </si>
  <si>
    <r>
      <t xml:space="preserve">Appréciations
</t>
    </r>
    <r>
      <rPr>
        <sz val="11"/>
        <color theme="1"/>
        <rFont val="Century Gothic"/>
        <family val="2"/>
        <scheme val="minor"/>
      </rPr>
      <t xml:space="preserve">NE! : </t>
    </r>
    <r>
      <rPr>
        <sz val="9"/>
        <color theme="1"/>
        <rFont val="Century Gothic"/>
        <family val="2"/>
        <scheme val="minor"/>
      </rPr>
      <t>Les compétences "non évaluées" seront obligatoirement justifiées dans ce cadre.</t>
    </r>
    <r>
      <rPr>
        <b/>
        <sz val="9"/>
        <color theme="1"/>
        <rFont val="Century Gothic"/>
        <family val="2"/>
        <scheme val="minor"/>
      </rPr>
      <t xml:space="preserve">
</t>
    </r>
  </si>
  <si>
    <r>
      <rPr>
        <b/>
        <sz val="10"/>
        <color theme="1"/>
        <rFont val="Arial"/>
        <family val="2"/>
      </rPr>
      <t xml:space="preserve">C1.3.3.3. Réaliser un coiffage </t>
    </r>
    <r>
      <rPr>
        <sz val="10"/>
        <color theme="1"/>
        <rFont val="Arial"/>
        <family val="2"/>
      </rPr>
      <t xml:space="preserve">
- Choix de la technique de coiffage adaptée à la coupe (avec ou sans séchage)
- Gestuelle adaptée à la technique mise en œuvre
- Choix adapté des produits de coiffage
- Utilisation rationnelle des produits de coiffage
</t>
    </r>
  </si>
  <si>
    <r>
      <rPr>
        <b/>
        <sz val="10"/>
        <color theme="1"/>
        <rFont val="Arial"/>
        <family val="2"/>
      </rPr>
      <t>Qualité du résultat du coiffage</t>
    </r>
    <r>
      <rPr>
        <sz val="10"/>
        <color theme="1"/>
        <rFont val="Arial"/>
        <family val="2"/>
      </rPr>
      <t xml:space="preserve">
- Volumes équilibrés
- Finitions soignées
- Coiffage adapté à la coupe réalisée
</t>
    </r>
  </si>
  <si>
    <t xml:space="preserve">- Aptitude à organiser le poste de travail
- Respect des règles d’hygiène, d’ergonomie, de sécurité, du confort du modèle
</t>
  </si>
  <si>
    <r>
      <rPr>
        <b/>
        <sz val="10"/>
        <color theme="1"/>
        <rFont val="Arial"/>
        <family val="2"/>
      </rPr>
      <t>C1.3.1.2. Réaliser une coupe homme</t>
    </r>
    <r>
      <rPr>
        <sz val="10"/>
        <color theme="1"/>
        <rFont val="Arial"/>
        <family val="2"/>
      </rPr>
      <t xml:space="preserve">
Couper, dégrader, effiler, réaliser des finitions
- Maitrise de l’utilisation des outils choisis
- Tenue adaptée des outils, dextérité
- Progression logique de la coupe
- Orientation et épaisseur des mèches 
- Qualité du geste (précision, aisance, rythme…)
- Autocontrôle de la coupe</t>
    </r>
  </si>
  <si>
    <t>PARTIE 1</t>
  </si>
  <si>
    <t>/20</t>
  </si>
  <si>
    <t>/50</t>
  </si>
  <si>
    <t>Partie 2 : COUPE, COULEUR, FORME « FEMME »</t>
  </si>
  <si>
    <t>2A : Coloration d’oxydation, shampooing, permanente</t>
  </si>
  <si>
    <r>
      <rPr>
        <b/>
        <sz val="10"/>
        <rFont val="Arial"/>
        <family val="2"/>
      </rPr>
      <t>C1.3.2.1 Réaliser une coloration</t>
    </r>
    <r>
      <rPr>
        <sz val="10"/>
        <rFont val="Arial"/>
        <family val="2"/>
      </rPr>
      <t xml:space="preserve"> 
- Préparation de la chevelure
- Préparation du produit (dosage, choix des matériels, mélange)</t>
    </r>
  </si>
  <si>
    <t>- Application précise et soignée du colorant d’oxydation (netteté de l’application, épaisseur des séparations, précision du geste, chronologie)
- Protocole respecté selon la notice (application, temps de pause, rinçage…)</t>
  </si>
  <si>
    <t>- Qualité du rinçage (émulsion, élimination totale des produits, netteté des bordures)
- Résultat conforme (repousses couvertes, absence de démarcation)</t>
  </si>
  <si>
    <t>- Aptitude à organiser le poste de travail
- Respect des règles d’hygiène, d’ergonomie, de sécurité, du confort du modèle
- Mise en œuvre d’une démarche respectueuse de l’environnement</t>
  </si>
  <si>
    <t>/30</t>
  </si>
  <si>
    <t>Note 2A COLORATION</t>
  </si>
  <si>
    <r>
      <t xml:space="preserve">C1.2.1 Réaliser un shampooing
</t>
    </r>
    <r>
      <rPr>
        <sz val="10"/>
        <rFont val="Arial"/>
        <family val="2"/>
      </rPr>
      <t>- Choix pertinent et adapté du produit 
- Dosages adaptés 
- Gestuelle adaptée au produit choisi
- Temps de réalisation adapté 
- Rinçage efficace
- Démêlage effectué</t>
    </r>
  </si>
  <si>
    <t>- Respects des règles d’hygiène, d’ergonomie
- Mise en œuvre d’une démarche respectueuse de l’environnement</t>
  </si>
  <si>
    <t>Note 2A SHAMPOOING</t>
  </si>
  <si>
    <t>/10</t>
  </si>
  <si>
    <r>
      <t xml:space="preserve">C1.3.3.2 Réaliser une mise en forme durable par enroulage, en méthode indirecte
</t>
    </r>
    <r>
      <rPr>
        <sz val="10"/>
        <rFont val="Arial"/>
        <family val="2"/>
      </rPr>
      <t>- Enroulage maitrisé :
      Séparations adaptées au support
      Élévation et orientation des mèches
      Tension des mèches/ Lissage des mèches
      Respect des pointes</t>
    </r>
    <r>
      <rPr>
        <b/>
        <sz val="10"/>
        <rFont val="Arial"/>
        <family val="2"/>
      </rPr>
      <t xml:space="preserve">
</t>
    </r>
  </si>
  <si>
    <t>- Choix des matériels adapté au montage retenu (dont diamètre &lt;16mm)
- Dextérité de la gestuelle (geste précis et synchronisé)
- Application du produit précise (saturation)
- Netteté et régularité de l’enroulement
- Montage retenu maitrisé</t>
  </si>
  <si>
    <t>- Aptitude à organiser le poste de travail
- Respects des règles d’hygiène, d’ergonomie, de sécurité, du confort du modèle.</t>
  </si>
  <si>
    <t>Note 2A PERMANENTE</t>
  </si>
  <si>
    <t>2B : Coupe, mise en forme/coiffage</t>
  </si>
  <si>
    <r>
      <rPr>
        <b/>
        <sz val="10"/>
        <rFont val="Arial"/>
        <family val="2"/>
      </rPr>
      <t>C1.3.1.1 Réaliser une coupe femme</t>
    </r>
    <r>
      <rPr>
        <sz val="10"/>
        <rFont val="Arial"/>
        <family val="2"/>
      </rPr>
      <t xml:space="preserve"> 
</t>
    </r>
    <r>
      <rPr>
        <b/>
        <sz val="10"/>
        <rFont val="Arial"/>
        <family val="2"/>
      </rPr>
      <t>- couper, dégrader, effiler, réaliser des finitions</t>
    </r>
    <r>
      <rPr>
        <sz val="10"/>
        <rFont val="Arial"/>
        <family val="2"/>
      </rPr>
      <t xml:space="preserve">
(Le choix des techniques est libre, elles ne sont donc pas toutes attendues.)
- Choix adapté des outils
- Utilisation maitrisée des outils de coupe choisis
- Orientation et épaisseur des mèches
- Qualité du geste (précision, aisance, rythme…)
- Progression logique de la coupe pour la(les) technique(s) de coupe choisie(s) 
- Auto-contrôle de la coupe </t>
    </r>
  </si>
  <si>
    <r>
      <rPr>
        <b/>
        <sz val="10"/>
        <rFont val="Arial"/>
        <family val="2"/>
      </rPr>
      <t>Résultat de la coupe :</t>
    </r>
    <r>
      <rPr>
        <sz val="10"/>
        <rFont val="Arial"/>
        <family val="2"/>
      </rPr>
      <t xml:space="preserve">
- Équilibre de la coupe (forme, longueurs, épaisseurs)
- Qualité des finitions : netteté, esthétique 
- Raccourcissement l’ensemble de la chevelure de 3 cm minimum (hors frange)
- Présence d’un dégradé</t>
    </r>
  </si>
  <si>
    <t>Note COUPE</t>
  </si>
  <si>
    <t>/40</t>
  </si>
  <si>
    <t xml:space="preserve">NOTE MISE EN FORME TEMPORAIRE ET COIFFAGE </t>
  </si>
  <si>
    <r>
      <rPr>
        <b/>
        <sz val="10"/>
        <rFont val="Arial"/>
        <family val="2"/>
      </rPr>
      <t>C1.3.3.3 Réaliser un coiffage</t>
    </r>
    <r>
      <rPr>
        <sz val="10"/>
        <rFont val="Arial"/>
        <family val="2"/>
      </rPr>
      <t xml:space="preserve">
- Choix judicieux de la ou des technique(s) 
- Techniques de coiffage maitrisées 
- Choix adapté des produits de finition et des outils
- Utilisation maîtrisée des produits de finition et des outils</t>
    </r>
  </si>
  <si>
    <r>
      <rPr>
        <b/>
        <sz val="10"/>
        <rFont val="Arial"/>
        <family val="2"/>
      </rPr>
      <t xml:space="preserve">C1.3.3.1 Réaliser une mise en forme temporaire 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Technique(s) de mise en forme au choix du candidat</t>
    </r>
    <r>
      <rPr>
        <sz val="10"/>
        <rFont val="Arial"/>
        <family val="2"/>
      </rPr>
      <t xml:space="preserve">
- Choix des matériels et produits de construction adaptés à la (aux) technique(s)
- Utilisation rationnelle des produits
- Choix de la/les technique(s) adapté au modèle (nature, implantation, longueur des cheveux)
- Maîtrise de la/les technique(s) choisie(s)
- Respect de la fibre capillaire</t>
    </r>
  </si>
  <si>
    <r>
      <rPr>
        <b/>
        <sz val="10"/>
        <rFont val="Arial"/>
        <family val="2"/>
      </rPr>
      <t>Qualité du résultat de la mise en forme et du coiffage</t>
    </r>
    <r>
      <rPr>
        <sz val="10"/>
        <rFont val="Arial"/>
        <family val="2"/>
      </rPr>
      <t xml:space="preserve">
- Volumes équilibrés
- Finitions soignées
- Coiffage mettant en valeur la mise en forme
- Résultat esthétique adapté au modèle
- Contrôle visuel réalisé au cours des activités</t>
    </r>
  </si>
  <si>
    <t>- Aptitude à organiser le poste de travail
- Respects des règles d’économie, d’ergonomie, du confort du modèle</t>
  </si>
  <si>
    <t>TOTAL 2A</t>
  </si>
  <si>
    <t>/70</t>
  </si>
  <si>
    <t>TOTAL 2B</t>
  </si>
  <si>
    <t>TOTAL PARTIE 1</t>
  </si>
  <si>
    <t>TOTAL PARTIE 2</t>
  </si>
  <si>
    <t>/150</t>
  </si>
  <si>
    <t xml:space="preserve">Partie 3 : MOBILISATION DES SAVOIRS ASSOCIES DES COMPETENCES DU POLE 1 </t>
  </si>
  <si>
    <t>/60</t>
  </si>
  <si>
    <t>Note EP1</t>
  </si>
  <si>
    <r>
      <t xml:space="preserve">Epreuve  EP1 Techniques de coiffure   Pôle 1  </t>
    </r>
    <r>
      <rPr>
        <b/>
        <sz val="11"/>
        <color rgb="FFFF0000"/>
        <rFont val="Arial"/>
        <family val="2"/>
      </rPr>
      <t>Centre de Formation</t>
    </r>
  </si>
  <si>
    <t xml:space="preserve"> Grille d'évaluation   
CAP Métiers de la Coiffure</t>
  </si>
  <si>
    <t>Coefficient : 13</t>
  </si>
  <si>
    <t xml:space="preserve"> Partie 1 COUPE COIFFAGE « HOMME »    </t>
  </si>
  <si>
    <r>
      <t xml:space="preserve">Epreuve  EP2 RELATION CLIENTÈLE 
ET PARTICIPATION À L’ACTIVITÉ DE L’ENTREPRISE
   Pôle 2  </t>
    </r>
    <r>
      <rPr>
        <b/>
        <sz val="11"/>
        <color rgb="FFFF0000"/>
        <rFont val="Arial"/>
        <family val="2"/>
      </rPr>
      <t>Milieu professionnel</t>
    </r>
  </si>
  <si>
    <t>Coefficient : 3</t>
  </si>
  <si>
    <r>
      <rPr>
        <b/>
        <sz val="10"/>
        <color theme="1"/>
        <rFont val="Arial"/>
        <family val="2"/>
      </rPr>
      <t xml:space="preserve">Relation client </t>
    </r>
    <r>
      <rPr>
        <sz val="10"/>
        <color theme="1"/>
        <rFont val="Arial"/>
        <family val="2"/>
      </rPr>
      <t xml:space="preserve">:
  - Accueil de la clientèle : Prise de contact effective, langage adapté, communication efficace
  - Recueil des attentes du client : questionnement pertinent, écoute active, reformulation exacte
  - Prise de congé adaptée. 
</t>
    </r>
    <r>
      <rPr>
        <b/>
        <sz val="10"/>
        <color theme="1"/>
        <rFont val="Arial"/>
        <family val="2"/>
      </rPr>
      <t>Prise de rendez-vous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:</t>
    </r>
    <r>
      <rPr>
        <sz val="10"/>
        <color theme="1"/>
        <rFont val="Arial"/>
        <family val="2"/>
      </rPr>
      <t xml:space="preserve"> proposition de rdv adaptée, planning correctement renseigné
</t>
    </r>
    <r>
      <rPr>
        <b/>
        <sz val="10"/>
        <color theme="1"/>
        <rFont val="Arial"/>
        <family val="2"/>
      </rPr>
      <t>Actualisation du fichier client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:</t>
    </r>
    <r>
      <rPr>
        <sz val="10"/>
        <color theme="1"/>
        <rFont val="Arial"/>
        <family val="2"/>
      </rPr>
      <t xml:space="preserve"> fiche renseignée avec exactitude (utilisation des outils numériques si disponibles dans l’entreprise)
</t>
    </r>
  </si>
  <si>
    <r>
      <rPr>
        <b/>
        <sz val="10"/>
        <color theme="1"/>
        <rFont val="Arial"/>
        <family val="2"/>
      </rPr>
      <t>Formulation d’un conseil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:</t>
    </r>
    <r>
      <rPr>
        <sz val="10"/>
        <color theme="1"/>
        <rFont val="Arial"/>
        <family val="2"/>
      </rPr>
      <t xml:space="preserve">
- Sélection pertinente du produit, du service ou du matériel, en réponse à la demande
</t>
    </r>
    <r>
      <rPr>
        <b/>
        <sz val="10"/>
        <color theme="1"/>
        <rFont val="Arial"/>
        <family val="2"/>
      </rPr>
      <t xml:space="preserve">
Réalisation de la vente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: </t>
    </r>
    <r>
      <rPr>
        <sz val="10"/>
        <color theme="1"/>
        <rFont val="Arial"/>
        <family val="2"/>
      </rPr>
      <t xml:space="preserve">
- Argumentation et réponse aux objections, présentation des prix
</t>
    </r>
  </si>
  <si>
    <t xml:space="preserve">
</t>
  </si>
  <si>
    <t>- Intégration dans l’équipe : communication, posture professionnelle adaptées
- Mise en valeur des produits, matériels : présentation harmonieuse conforme à l’image de l’entreprise 
- Participation à la gestion des stocks : réception, stockage, utilisation de logiciel (si disponible dans l’entreprise).</t>
  </si>
  <si>
    <t>/15</t>
  </si>
  <si>
    <t>/45</t>
  </si>
  <si>
    <t xml:space="preserve">Date du bilan :
Nom du tuteur en entreprise :
Cachet de l’entreprise                                                                         
Signature :
</t>
  </si>
  <si>
    <t xml:space="preserve">Nom du référent PFMP :
Signature :
Observations éventuelles :  
</t>
  </si>
  <si>
    <t>Partie 2 : MOBILISATION DES SAVOIRS ASSOCIES DES COMPETENCES DU POLE 2                               EN CENTRE DE FORMATION</t>
  </si>
  <si>
    <t>Note EP2</t>
  </si>
  <si>
    <r>
      <t xml:space="preserve">Appréciations :
</t>
    </r>
    <r>
      <rPr>
        <b/>
        <sz val="9"/>
        <color theme="1"/>
        <rFont val="Century Gothic"/>
        <family val="2"/>
        <scheme val="minor"/>
      </rPr>
      <t xml:space="preserve">
</t>
    </r>
  </si>
  <si>
    <t>CAP Métiers de la Coiffure</t>
  </si>
  <si>
    <r>
      <t xml:space="preserve"> TECHNIQUES DE COIFFURE 
</t>
    </r>
    <r>
      <rPr>
        <b/>
        <sz val="12"/>
        <color rgb="FF0070C0"/>
        <rFont val="Arial"/>
        <family val="2"/>
      </rPr>
      <t>en centre de formation</t>
    </r>
  </si>
  <si>
    <r>
      <t xml:space="preserve">RELATION CLIENTÈLE 
ET PARTICIPATION À L’ACTIVITÉ DE L’ENTREPRISE 
</t>
    </r>
    <r>
      <rPr>
        <b/>
        <sz val="12"/>
        <color theme="9"/>
        <rFont val="Arial"/>
        <family val="2"/>
      </rPr>
      <t>Bilan en entreprise</t>
    </r>
    <r>
      <rPr>
        <b/>
        <sz val="12"/>
        <color theme="1"/>
        <rFont val="Arial"/>
        <family val="2"/>
      </rPr>
      <t xml:space="preserve"> - </t>
    </r>
    <r>
      <rPr>
        <b/>
        <sz val="12"/>
        <color rgb="FF0070C0"/>
        <rFont val="Arial"/>
        <family val="2"/>
      </rPr>
      <t>en centre de formation</t>
    </r>
  </si>
  <si>
    <t>/320</t>
  </si>
  <si>
    <t>Session :</t>
  </si>
  <si>
    <r>
      <t xml:space="preserve">                                       TOTAL PARTIE 3                                 </t>
    </r>
    <r>
      <rPr>
        <b/>
        <sz val="10"/>
        <color theme="1"/>
        <rFont val="Arial"/>
        <family val="2"/>
      </rPr>
      <t xml:space="preserve">  (saisir dans la case D42 la note de l'écrit)</t>
    </r>
  </si>
  <si>
    <t xml:space="preserve"> Partie 1 : MISE EN SITUATION DE VENTE CONSEIL       BILAN EN ENTREPRISE  </t>
  </si>
  <si>
    <t>NOTE PARTIE 1</t>
  </si>
  <si>
    <r>
      <t xml:space="preserve">                                                                                                         NOTE PARTIE 2                  </t>
    </r>
    <r>
      <rPr>
        <b/>
        <sz val="10"/>
        <color theme="1"/>
        <rFont val="Arial"/>
        <family val="2"/>
      </rPr>
      <t xml:space="preserve">  (saisir dans la case D15 la note de l'oral)</t>
    </r>
  </si>
  <si>
    <t>Total P1 + P2 :</t>
  </si>
  <si>
    <t>Total P1 + P2 + P3 :</t>
  </si>
  <si>
    <t>* Notation en demi-point et « AB » pour les candidats absents</t>
  </si>
  <si>
    <r>
      <rPr>
        <b/>
        <sz val="10"/>
        <color theme="1"/>
        <rFont val="Arial"/>
        <family val="2"/>
      </rPr>
      <t>Qualité du résultat de la coupe</t>
    </r>
    <r>
      <rPr>
        <sz val="10"/>
        <color theme="1"/>
        <rFont val="Arial"/>
        <family val="2"/>
      </rPr>
      <t xml:space="preserve">
- Équilibre de la coupe : forme, longueurs
- Régularité : Des épaisseurs
                     Du fondu de nuque et tours d’oreilles* 
 - Qualité des finitions : netteté, esthétique, fondu 
* L’évaluation liée au fondu de nuque et tour d’oreilles ne doit pas excéder 2 points sur les 6
</t>
    </r>
  </si>
  <si>
    <r>
      <rPr>
        <sz val="10"/>
        <color theme="1"/>
        <rFont val="Century Gothic"/>
        <family val="2"/>
        <scheme val="minor"/>
      </rPr>
      <t xml:space="preserve">Remarques
*Si les 2 parties 2A et 2B ne sont pas dissociées dans le temps : un seul modèle
- En cas d’absence ou de non-conformité totale du modèle, le candidat ne compose pas et se voit attribuer la note zéro à cette partie 2.
*Si les 2 parties d’épreuve sont dissociées dans le temps : un ou 2 modèles
En cas de non-conformité du modèle :
- pour la partie 2A :
- absence de 1cm de repousses, le candidat se voit attribuer la note zéro à la partie coloration.
- pour la partie 2B :
- longueur insuffisante pour permettre la réalisation de la partie coupe, le candidat se voit attribuer la note zéro à la partie 2B mais peut composer sur la partie 2A.
En cas de non-conformité du modèle pour chacune des parties le candidat se voit attribuer la note zéro à cette partie 2.  </t>
    </r>
    <r>
      <rPr>
        <b/>
        <sz val="11"/>
        <color theme="1"/>
        <rFont val="Century Gothic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</si>
</sst>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;@"/>
    <numFmt numFmtId="165" formatCode="[&lt;=9999999]###\-####;\(###\)\ ###\-####"/>
    <numFmt numFmtId="166" formatCode="0.0%"/>
    <numFmt numFmtId="167" formatCode="0.0"/>
  </numFmts>
  <fonts count="80" x14ac:knownFonts="1">
    <font>
      <sz val="10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8"/>
      <color theme="1" tint="0.14996795556505021"/>
      <name val="Century Gothic"/>
      <family val="1"/>
      <scheme val="minor"/>
    </font>
    <font>
      <sz val="8"/>
      <name val="Century Gothic"/>
      <family val="1"/>
      <scheme val="minor"/>
    </font>
    <font>
      <b/>
      <sz val="8"/>
      <color theme="1" tint="0.14996795556505021"/>
      <name val="Century Gothic"/>
      <family val="2"/>
      <scheme val="minor"/>
    </font>
    <font>
      <sz val="8"/>
      <name val="Century Gothic"/>
      <family val="2"/>
      <scheme val="minor"/>
    </font>
    <font>
      <b/>
      <sz val="22"/>
      <color theme="0"/>
      <name val="Century Gothic"/>
      <family val="2"/>
      <scheme val="major"/>
    </font>
    <font>
      <b/>
      <sz val="16"/>
      <color theme="0"/>
      <name val="Century Gothic"/>
      <family val="2"/>
      <scheme val="minor"/>
    </font>
    <font>
      <b/>
      <sz val="10"/>
      <color theme="1"/>
      <name val="Century Gothic"/>
      <family val="2"/>
      <scheme val="minor"/>
    </font>
    <font>
      <sz val="9"/>
      <color theme="1"/>
      <name val="Century Gothic"/>
      <family val="2"/>
      <scheme val="minor"/>
    </font>
    <font>
      <sz val="8"/>
      <color theme="1"/>
      <name val="Century Gothic"/>
      <family val="2"/>
      <scheme val="minor"/>
    </font>
    <font>
      <sz val="12"/>
      <color theme="3"/>
      <name val="Century Gothic"/>
      <family val="2"/>
      <scheme val="minor"/>
    </font>
    <font>
      <b/>
      <sz val="8"/>
      <color theme="1"/>
      <name val="Century Gothic"/>
      <family val="2"/>
      <scheme val="minor"/>
    </font>
    <font>
      <b/>
      <sz val="10"/>
      <color theme="1"/>
      <name val="Arial"/>
      <family val="2"/>
    </font>
    <font>
      <b/>
      <sz val="10"/>
      <color theme="3" tint="-0.24994659260841701"/>
      <name val="Century Gothic"/>
      <family val="2"/>
      <scheme val="minor"/>
    </font>
    <font>
      <sz val="8"/>
      <color theme="3" tint="-0.24994659260841701"/>
      <name val="Century Gothic"/>
      <family val="2"/>
      <scheme val="minor"/>
    </font>
    <font>
      <sz val="9"/>
      <color theme="3" tint="-0.24994659260841701"/>
      <name val="Century Gothic"/>
      <family val="2"/>
      <scheme val="minor"/>
    </font>
    <font>
      <b/>
      <sz val="8"/>
      <color theme="3" tint="-0.24994659260841701"/>
      <name val="Century Gothic"/>
      <family val="2"/>
      <scheme val="minor"/>
    </font>
    <font>
      <b/>
      <sz val="11"/>
      <color theme="1"/>
      <name val="Arial"/>
      <family val="2"/>
    </font>
    <font>
      <sz val="8"/>
      <color rgb="FFFF0000"/>
      <name val="Century Gothic"/>
      <family val="2"/>
      <scheme val="minor"/>
    </font>
    <font>
      <b/>
      <i/>
      <sz val="8"/>
      <color theme="1"/>
      <name val="Century Gothic"/>
      <family val="2"/>
      <scheme val="minor"/>
    </font>
    <font>
      <b/>
      <sz val="11"/>
      <color theme="3" tint="-0.2499465926084170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0"/>
      <name val="Century Gothic"/>
      <family val="2"/>
      <scheme val="minor"/>
    </font>
    <font>
      <sz val="8"/>
      <color theme="3" tint="-0.249977111117893"/>
      <name val="Arial"/>
      <family val="2"/>
    </font>
    <font>
      <sz val="9"/>
      <name val="Century Gothic"/>
      <family val="2"/>
      <scheme val="minor"/>
    </font>
    <font>
      <b/>
      <sz val="9"/>
      <name val="Century Gothic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26"/>
      <color theme="1"/>
      <name val="Arial"/>
      <family val="2"/>
    </font>
    <font>
      <b/>
      <sz val="18"/>
      <color theme="1"/>
      <name val="Arial"/>
      <family val="2"/>
    </font>
    <font>
      <u/>
      <sz val="12"/>
      <color theme="1"/>
      <name val="Arial"/>
      <family val="2"/>
    </font>
    <font>
      <b/>
      <sz val="16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Century Gothic"/>
      <family val="2"/>
      <scheme val="minor"/>
    </font>
    <font>
      <b/>
      <sz val="10"/>
      <color rgb="FFFF0000"/>
      <name val="Century Gothic"/>
      <family val="2"/>
      <scheme val="minor"/>
    </font>
    <font>
      <b/>
      <sz val="12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rgb="FFFF0000"/>
      <name val="Arial"/>
      <family val="2"/>
    </font>
    <font>
      <b/>
      <sz val="14"/>
      <color rgb="FF00B0F0"/>
      <name val="Arial"/>
      <family val="2"/>
    </font>
    <font>
      <b/>
      <sz val="11"/>
      <color theme="1"/>
      <name val="Century Gothic"/>
      <family val="2"/>
      <scheme val="minor"/>
    </font>
    <font>
      <b/>
      <sz val="11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entury Gothic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entury Gothic"/>
      <family val="2"/>
      <scheme val="minor"/>
    </font>
    <font>
      <b/>
      <sz val="9"/>
      <color rgb="FFFF0000"/>
      <name val="Century Gothic"/>
      <family val="2"/>
      <scheme val="minor"/>
    </font>
    <font>
      <b/>
      <sz val="8"/>
      <color rgb="FFFF0000"/>
      <name val="Century Gothic"/>
      <family val="2"/>
      <scheme val="minor"/>
    </font>
    <font>
      <b/>
      <sz val="9"/>
      <color rgb="FFFF0000"/>
      <name val="Arial"/>
      <family val="2"/>
    </font>
    <font>
      <b/>
      <sz val="10"/>
      <color theme="9"/>
      <name val="Arial"/>
      <family val="2"/>
    </font>
    <font>
      <sz val="12"/>
      <color theme="1"/>
      <name val="Century Gothic"/>
      <family val="2"/>
      <scheme val="minor"/>
    </font>
    <font>
      <b/>
      <sz val="12"/>
      <color theme="9"/>
      <name val="Arial"/>
      <family val="2"/>
    </font>
    <font>
      <b/>
      <sz val="11"/>
      <color theme="9"/>
      <name val="Arial"/>
      <family val="2"/>
    </font>
    <font>
      <b/>
      <sz val="11"/>
      <color rgb="FF0070C0"/>
      <name val="Arial"/>
      <family val="2"/>
    </font>
    <font>
      <sz val="10"/>
      <color rgb="FF0070C0"/>
      <name val="Century Gothic"/>
      <family val="2"/>
      <scheme val="minor"/>
    </font>
    <font>
      <b/>
      <sz val="14"/>
      <color rgb="FFFF0000"/>
      <name val="Arial"/>
      <family val="2"/>
    </font>
    <font>
      <sz val="12"/>
      <color rgb="FFFF0000"/>
      <name val="Century Gothic"/>
      <family val="2"/>
      <scheme val="minor"/>
    </font>
    <font>
      <b/>
      <i/>
      <sz val="12"/>
      <color rgb="FFFF0000"/>
      <name val="Arial"/>
      <family val="2"/>
    </font>
    <font>
      <b/>
      <sz val="14"/>
      <color theme="9"/>
      <name val="Arial"/>
      <family val="2"/>
    </font>
    <font>
      <sz val="14"/>
      <color theme="9"/>
      <name val="Century Gothic"/>
      <family val="2"/>
      <scheme val="minor"/>
    </font>
    <font>
      <sz val="14"/>
      <color rgb="FFFF0000"/>
      <name val="Arial"/>
      <family val="2"/>
    </font>
    <font>
      <b/>
      <i/>
      <sz val="14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theme="4" tint="0.59999389629810485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theme="4" tint="0.5999938962981048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1" tint="0.499984740745262"/>
      </right>
      <top style="thin">
        <color theme="3" tint="0.5999633777886288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0" fontId="12" fillId="0" borderId="0" applyNumberFormat="0" applyFill="0" applyBorder="0" applyAlignment="0" applyProtection="0"/>
    <xf numFmtId="0" fontId="8" fillId="3" borderId="1">
      <alignment vertical="center"/>
    </xf>
    <xf numFmtId="0" fontId="9" fillId="0" borderId="1">
      <alignment horizontal="left" vertical="center" wrapText="1"/>
      <protection locked="0"/>
    </xf>
    <xf numFmtId="164" fontId="9" fillId="0" borderId="1">
      <alignment horizontal="left" vertical="center" wrapText="1"/>
      <protection locked="0"/>
    </xf>
    <xf numFmtId="165" fontId="9" fillId="0" borderId="1">
      <alignment horizontal="left" vertical="center" wrapText="1"/>
      <protection locked="0"/>
    </xf>
    <xf numFmtId="0" fontId="10" fillId="4" borderId="2" applyBorder="0">
      <alignment horizontal="center" vertical="center"/>
    </xf>
    <xf numFmtId="1" fontId="10" fillId="4" borderId="1">
      <alignment horizontal="center" vertical="center"/>
    </xf>
    <xf numFmtId="0" fontId="11" fillId="5" borderId="1">
      <alignment horizontal="center" vertical="center"/>
      <protection locked="0"/>
    </xf>
    <xf numFmtId="0" fontId="11" fillId="6" borderId="1">
      <alignment horizontal="center" vertical="center"/>
    </xf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</cellStyleXfs>
  <cellXfs count="243">
    <xf numFmtId="0" fontId="0" fillId="0" borderId="0" xfId="0"/>
    <xf numFmtId="0" fontId="16" fillId="0" borderId="0" xfId="0" applyFont="1"/>
    <xf numFmtId="0" fontId="14" fillId="0" borderId="0" xfId="0" applyFont="1"/>
    <xf numFmtId="0" fontId="28" fillId="8" borderId="0" xfId="0" applyFont="1" applyFill="1" applyAlignment="1">
      <alignment horizontal="center"/>
    </xf>
    <xf numFmtId="0" fontId="23" fillId="0" borderId="3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7" fillId="10" borderId="4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2" fillId="2" borderId="3" xfId="0" applyFont="1" applyFill="1" applyBorder="1" applyAlignment="1">
      <alignment horizontal="left"/>
    </xf>
    <xf numFmtId="0" fontId="31" fillId="0" borderId="3" xfId="0" applyFont="1" applyBorder="1" applyAlignment="1">
      <alignment horizontal="left"/>
    </xf>
    <xf numFmtId="0" fontId="20" fillId="0" borderId="6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wrapText="1"/>
    </xf>
    <xf numFmtId="0" fontId="15" fillId="2" borderId="3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 wrapText="1"/>
    </xf>
    <xf numFmtId="0" fontId="23" fillId="2" borderId="3" xfId="0" applyFont="1" applyFill="1" applyBorder="1" applyAlignment="1">
      <alignment vertical="center"/>
    </xf>
    <xf numFmtId="0" fontId="22" fillId="0" borderId="4" xfId="0" applyFont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8" fillId="8" borderId="0" xfId="0" applyFont="1" applyFill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32" fillId="0" borderId="3" xfId="0" applyFont="1" applyBorder="1" applyAlignment="1">
      <alignment horizontal="left"/>
    </xf>
    <xf numFmtId="0" fontId="21" fillId="0" borderId="0" xfId="0" applyFont="1" applyAlignment="1">
      <alignment horizontal="left" vertical="top"/>
    </xf>
    <xf numFmtId="0" fontId="21" fillId="2" borderId="0" xfId="0" applyFont="1" applyFill="1" applyAlignment="1">
      <alignment horizontal="left"/>
    </xf>
    <xf numFmtId="0" fontId="21" fillId="0" borderId="0" xfId="0" applyFont="1" applyAlignment="1">
      <alignment horizontal="left"/>
    </xf>
    <xf numFmtId="0" fontId="31" fillId="0" borderId="0" xfId="0" applyFont="1"/>
    <xf numFmtId="0" fontId="29" fillId="0" borderId="0" xfId="0" applyFont="1" applyAlignment="1">
      <alignment horizontal="right"/>
    </xf>
    <xf numFmtId="0" fontId="38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47" fillId="0" borderId="0" xfId="0" applyFont="1" applyAlignment="1">
      <alignment horizontal="left" vertical="center"/>
    </xf>
    <xf numFmtId="0" fontId="33" fillId="0" borderId="14" xfId="0" applyFont="1" applyBorder="1" applyAlignment="1">
      <alignment vertical="center" wrapText="1"/>
    </xf>
    <xf numFmtId="0" fontId="33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33" fillId="0" borderId="14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5" fillId="0" borderId="0" xfId="0" applyFont="1" applyAlignment="1">
      <alignment vertical="center"/>
    </xf>
    <xf numFmtId="0" fontId="49" fillId="0" borderId="0" xfId="0" applyFont="1" applyAlignment="1">
      <alignment horizontal="right"/>
    </xf>
    <xf numFmtId="0" fontId="33" fillId="0" borderId="0" xfId="0" applyFont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55" fillId="0" borderId="0" xfId="0" applyFont="1" applyAlignment="1">
      <alignment wrapText="1"/>
    </xf>
    <xf numFmtId="0" fontId="5" fillId="0" borderId="0" xfId="14"/>
    <xf numFmtId="0" fontId="15" fillId="0" borderId="0" xfId="14" applyFont="1" applyAlignment="1">
      <alignment horizontal="center" vertical="center"/>
    </xf>
    <xf numFmtId="0" fontId="5" fillId="0" borderId="0" xfId="14" applyAlignment="1">
      <alignment horizontal="center" vertical="center"/>
    </xf>
    <xf numFmtId="0" fontId="4" fillId="0" borderId="0" xfId="16"/>
    <xf numFmtId="0" fontId="24" fillId="0" borderId="0" xfId="16" applyFont="1" applyAlignment="1">
      <alignment horizontal="left"/>
    </xf>
    <xf numFmtId="0" fontId="58" fillId="0" borderId="0" xfId="16" applyFont="1" applyAlignment="1">
      <alignment horizontal="center" vertical="center" wrapText="1"/>
    </xf>
    <xf numFmtId="0" fontId="24" fillId="0" borderId="0" xfId="16" applyFont="1" applyAlignment="1">
      <alignment horizontal="center" vertical="center" wrapText="1"/>
    </xf>
    <xf numFmtId="0" fontId="39" fillId="0" borderId="0" xfId="16" applyFont="1" applyAlignment="1">
      <alignment horizontal="center" vertical="center"/>
    </xf>
    <xf numFmtId="0" fontId="24" fillId="0" borderId="0" xfId="16" applyFont="1" applyAlignment="1">
      <alignment horizontal="left" vertical="center"/>
    </xf>
    <xf numFmtId="0" fontId="19" fillId="2" borderId="14" xfId="16" applyFont="1" applyFill="1" applyBorder="1" applyAlignment="1">
      <alignment horizontal="center" vertical="center"/>
    </xf>
    <xf numFmtId="0" fontId="59" fillId="2" borderId="14" xfId="16" applyFont="1" applyFill="1" applyBorder="1" applyAlignment="1">
      <alignment horizontal="center" vertical="center"/>
    </xf>
    <xf numFmtId="0" fontId="58" fillId="2" borderId="14" xfId="16" applyFont="1" applyFill="1" applyBorder="1" applyAlignment="1">
      <alignment horizontal="center" vertical="center"/>
    </xf>
    <xf numFmtId="9" fontId="59" fillId="2" borderId="14" xfId="16" applyNumberFormat="1" applyFont="1" applyFill="1" applyBorder="1" applyAlignment="1">
      <alignment horizontal="center" vertical="center"/>
    </xf>
    <xf numFmtId="9" fontId="59" fillId="7" borderId="14" xfId="16" applyNumberFormat="1" applyFont="1" applyFill="1" applyBorder="1" applyAlignment="1" applyProtection="1">
      <alignment horizontal="center" vertical="center"/>
      <protection locked="0"/>
    </xf>
    <xf numFmtId="0" fontId="59" fillId="0" borderId="14" xfId="16" applyFont="1" applyBorder="1" applyAlignment="1" applyProtection="1">
      <alignment horizontal="center" vertical="center"/>
      <protection locked="0"/>
    </xf>
    <xf numFmtId="0" fontId="43" fillId="7" borderId="14" xfId="16" applyFont="1" applyFill="1" applyBorder="1" applyAlignment="1">
      <alignment vertical="center" wrapText="1"/>
    </xf>
    <xf numFmtId="0" fontId="15" fillId="0" borderId="0" xfId="16" applyFont="1" applyAlignment="1">
      <alignment horizontal="center" vertical="center"/>
    </xf>
    <xf numFmtId="0" fontId="4" fillId="0" borderId="0" xfId="16" applyAlignment="1">
      <alignment horizontal="center" vertical="center"/>
    </xf>
    <xf numFmtId="0" fontId="65" fillId="0" borderId="0" xfId="16" applyFont="1"/>
    <xf numFmtId="0" fontId="64" fillId="0" borderId="0" xfId="16" applyFont="1"/>
    <xf numFmtId="0" fontId="19" fillId="2" borderId="14" xfId="16" applyFont="1" applyFill="1" applyBorder="1" applyAlignment="1">
      <alignment horizontal="center" vertical="center" wrapText="1"/>
    </xf>
    <xf numFmtId="49" fontId="19" fillId="0" borderId="13" xfId="0" applyNumberFormat="1" applyFont="1" applyBorder="1" applyAlignment="1">
      <alignment horizontal="center" vertical="center" wrapText="1"/>
    </xf>
    <xf numFmtId="9" fontId="36" fillId="7" borderId="14" xfId="16" applyNumberFormat="1" applyFont="1" applyFill="1" applyBorder="1" applyAlignment="1" applyProtection="1">
      <alignment horizontal="center" vertical="center"/>
      <protection locked="0"/>
    </xf>
    <xf numFmtId="0" fontId="36" fillId="0" borderId="14" xfId="16" applyFont="1" applyBorder="1" applyAlignment="1" applyProtection="1">
      <alignment horizontal="center" vertical="center"/>
      <protection locked="0"/>
    </xf>
    <xf numFmtId="0" fontId="36" fillId="0" borderId="14" xfId="16" applyFont="1" applyFill="1" applyBorder="1" applyAlignment="1">
      <alignment horizontal="center" vertical="center"/>
    </xf>
    <xf numFmtId="0" fontId="50" fillId="0" borderId="13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50" fillId="0" borderId="20" xfId="0" applyFont="1" applyBorder="1" applyAlignment="1">
      <alignment horizontal="center" vertical="center"/>
    </xf>
    <xf numFmtId="49" fontId="42" fillId="7" borderId="13" xfId="16" applyNumberFormat="1" applyFont="1" applyFill="1" applyBorder="1" applyAlignment="1">
      <alignment horizontal="center" vertical="center" wrapText="1"/>
    </xf>
    <xf numFmtId="0" fontId="66" fillId="7" borderId="14" xfId="16" applyNumberFormat="1" applyFont="1" applyFill="1" applyBorder="1" applyAlignment="1" applyProtection="1">
      <alignment horizontal="center" vertical="center"/>
      <protection locked="0"/>
    </xf>
    <xf numFmtId="0" fontId="66" fillId="0" borderId="14" xfId="16" applyFont="1" applyBorder="1" applyAlignment="1" applyProtection="1">
      <alignment horizontal="center" vertical="center"/>
      <protection locked="0"/>
    </xf>
    <xf numFmtId="49" fontId="42" fillId="7" borderId="17" xfId="16" applyNumberFormat="1" applyFont="1" applyFill="1" applyBorder="1" applyAlignment="1">
      <alignment horizontal="center" vertical="center" wrapText="1"/>
    </xf>
    <xf numFmtId="9" fontId="59" fillId="2" borderId="16" xfId="16" applyNumberFormat="1" applyFont="1" applyFill="1" applyBorder="1" applyAlignment="1">
      <alignment horizontal="center" vertical="center"/>
    </xf>
    <xf numFmtId="9" fontId="0" fillId="2" borderId="14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43" fillId="7" borderId="17" xfId="16" applyNumberFormat="1" applyFont="1" applyFill="1" applyBorder="1" applyAlignment="1">
      <alignment horizontal="left" vertical="center" wrapText="1"/>
    </xf>
    <xf numFmtId="0" fontId="0" fillId="0" borderId="14" xfId="0" applyFont="1" applyBorder="1" applyAlignment="1">
      <alignment horizontal="center" vertical="center"/>
    </xf>
    <xf numFmtId="0" fontId="43" fillId="7" borderId="17" xfId="16" applyFont="1" applyFill="1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166" fontId="59" fillId="2" borderId="16" xfId="16" applyNumberFormat="1" applyFont="1" applyFill="1" applyBorder="1" applyAlignment="1">
      <alignment horizontal="center" vertical="center"/>
    </xf>
    <xf numFmtId="166" fontId="37" fillId="2" borderId="16" xfId="16" applyNumberFormat="1" applyFont="1" applyFill="1" applyBorder="1" applyAlignment="1">
      <alignment horizontal="center" vertical="center"/>
    </xf>
    <xf numFmtId="0" fontId="52" fillId="0" borderId="13" xfId="16" applyFont="1" applyFill="1" applyBorder="1" applyAlignment="1">
      <alignment horizontal="center" vertical="center" wrapText="1"/>
    </xf>
    <xf numFmtId="0" fontId="52" fillId="7" borderId="13" xfId="16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66" fillId="0" borderId="20" xfId="0" applyFont="1" applyBorder="1" applyAlignment="1">
      <alignment horizontal="center" vertical="center" wrapText="1"/>
    </xf>
    <xf numFmtId="0" fontId="52" fillId="12" borderId="19" xfId="16" applyFont="1" applyFill="1" applyBorder="1" applyAlignment="1">
      <alignment horizontal="right" vertical="top" wrapText="1"/>
    </xf>
    <xf numFmtId="0" fontId="39" fillId="15" borderId="14" xfId="16" applyFont="1" applyFill="1" applyBorder="1" applyAlignment="1">
      <alignment horizontal="left" vertical="center"/>
    </xf>
    <xf numFmtId="0" fontId="39" fillId="15" borderId="14" xfId="16" applyFont="1" applyFill="1" applyBorder="1" applyAlignment="1">
      <alignment horizontal="center" vertical="center"/>
    </xf>
    <xf numFmtId="0" fontId="52" fillId="0" borderId="14" xfId="16" applyFont="1" applyBorder="1" applyAlignment="1" applyProtection="1">
      <alignment horizontal="center" vertical="center"/>
      <protection locked="0"/>
    </xf>
    <xf numFmtId="0" fontId="57" fillId="0" borderId="12" xfId="16" applyFont="1" applyBorder="1" applyAlignment="1" applyProtection="1">
      <alignment horizontal="center" vertical="center"/>
      <protection locked="0"/>
    </xf>
    <xf numFmtId="1" fontId="57" fillId="7" borderId="13" xfId="16" applyNumberFormat="1" applyFont="1" applyFill="1" applyBorder="1" applyAlignment="1" applyProtection="1">
      <alignment horizontal="center" vertical="center"/>
      <protection locked="0"/>
    </xf>
    <xf numFmtId="1" fontId="57" fillId="7" borderId="17" xfId="16" applyNumberFormat="1" applyFont="1" applyFill="1" applyBorder="1" applyAlignment="1" applyProtection="1">
      <alignment horizontal="center" vertical="center"/>
      <protection locked="0"/>
    </xf>
    <xf numFmtId="0" fontId="52" fillId="15" borderId="13" xfId="16" applyFont="1" applyFill="1" applyBorder="1" applyAlignment="1">
      <alignment horizontal="right" vertical="top" wrapText="1"/>
    </xf>
    <xf numFmtId="1" fontId="39" fillId="0" borderId="14" xfId="0" applyNumberFormat="1" applyFon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52" fillId="0" borderId="13" xfId="16" applyFont="1" applyFill="1" applyBorder="1" applyAlignment="1">
      <alignment horizontal="center" vertical="center" wrapText="1"/>
    </xf>
    <xf numFmtId="0" fontId="52" fillId="0" borderId="13" xfId="16" applyFont="1" applyBorder="1" applyAlignment="1" applyProtection="1">
      <alignment horizontal="center" vertical="center"/>
      <protection locked="0"/>
    </xf>
    <xf numFmtId="0" fontId="52" fillId="0" borderId="12" xfId="0" applyNumberFormat="1" applyFont="1" applyBorder="1" applyAlignment="1">
      <alignment horizontal="center" vertical="center"/>
    </xf>
    <xf numFmtId="0" fontId="70" fillId="0" borderId="20" xfId="0" applyFont="1" applyBorder="1" applyAlignment="1">
      <alignment horizontal="center" vertical="center"/>
    </xf>
    <xf numFmtId="0" fontId="70" fillId="0" borderId="20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0" fontId="76" fillId="14" borderId="20" xfId="16" applyNumberFormat="1" applyFont="1" applyFill="1" applyBorder="1" applyAlignment="1">
      <alignment horizontal="center" vertical="center"/>
    </xf>
    <xf numFmtId="2" fontId="76" fillId="14" borderId="20" xfId="16" applyNumberFormat="1" applyFont="1" applyFill="1" applyBorder="1" applyAlignment="1" applyProtection="1">
      <alignment horizontal="center" vertical="center"/>
      <protection locked="0"/>
    </xf>
    <xf numFmtId="0" fontId="73" fillId="14" borderId="18" xfId="16" applyFont="1" applyFill="1" applyBorder="1" applyAlignment="1">
      <alignment horizontal="center" vertical="center" wrapText="1"/>
    </xf>
    <xf numFmtId="9" fontId="78" fillId="14" borderId="0" xfId="16" applyNumberFormat="1" applyFont="1" applyFill="1" applyAlignment="1">
      <alignment horizontal="center" vertical="center"/>
    </xf>
    <xf numFmtId="9" fontId="78" fillId="14" borderId="0" xfId="16" applyNumberFormat="1" applyFont="1" applyFill="1" applyAlignment="1" applyProtection="1">
      <alignment horizontal="center" vertical="center"/>
      <protection locked="0"/>
    </xf>
    <xf numFmtId="0" fontId="78" fillId="14" borderId="0" xfId="16" applyFont="1" applyFill="1" applyAlignment="1" applyProtection="1">
      <alignment horizontal="center" vertical="center"/>
      <protection locked="0"/>
    </xf>
    <xf numFmtId="1" fontId="73" fillId="14" borderId="0" xfId="16" applyNumberFormat="1" applyFont="1" applyFill="1" applyAlignment="1" applyProtection="1">
      <alignment horizontal="center" vertical="center"/>
      <protection locked="0"/>
    </xf>
    <xf numFmtId="0" fontId="73" fillId="14" borderId="12" xfId="16" applyFont="1" applyFill="1" applyBorder="1" applyAlignment="1" applyProtection="1">
      <alignment horizontal="center" vertical="center"/>
      <protection locked="0"/>
    </xf>
    <xf numFmtId="0" fontId="0" fillId="0" borderId="14" xfId="0" applyNumberFormat="1" applyFont="1" applyBorder="1" applyAlignment="1">
      <alignment horizontal="center" vertical="center"/>
    </xf>
    <xf numFmtId="1" fontId="76" fillId="15" borderId="20" xfId="16" applyNumberFormat="1" applyFont="1" applyFill="1" applyBorder="1" applyAlignment="1">
      <alignment horizontal="center" vertical="center"/>
    </xf>
    <xf numFmtId="2" fontId="76" fillId="15" borderId="20" xfId="16" applyNumberFormat="1" applyFont="1" applyFill="1" applyBorder="1" applyAlignment="1" applyProtection="1">
      <alignment horizontal="center" vertical="center"/>
      <protection locked="0"/>
    </xf>
    <xf numFmtId="0" fontId="73" fillId="15" borderId="20" xfId="16" applyFont="1" applyFill="1" applyBorder="1" applyAlignment="1">
      <alignment horizontal="center" vertical="center" wrapText="1"/>
    </xf>
    <xf numFmtId="9" fontId="78" fillId="15" borderId="20" xfId="16" applyNumberFormat="1" applyFont="1" applyFill="1" applyBorder="1" applyAlignment="1">
      <alignment horizontal="center" vertical="center"/>
    </xf>
    <xf numFmtId="9" fontId="78" fillId="15" borderId="20" xfId="16" applyNumberFormat="1" applyFont="1" applyFill="1" applyBorder="1" applyAlignment="1" applyProtection="1">
      <alignment horizontal="center" vertical="center"/>
      <protection locked="0"/>
    </xf>
    <xf numFmtId="0" fontId="78" fillId="15" borderId="20" xfId="16" applyFont="1" applyFill="1" applyBorder="1" applyAlignment="1" applyProtection="1">
      <alignment horizontal="center" vertical="center"/>
      <protection locked="0"/>
    </xf>
    <xf numFmtId="1" fontId="73" fillId="15" borderId="20" xfId="16" applyNumberFormat="1" applyFont="1" applyFill="1" applyBorder="1" applyAlignment="1" applyProtection="1">
      <alignment horizontal="center" vertical="center"/>
      <protection locked="0"/>
    </xf>
    <xf numFmtId="0" fontId="73" fillId="15" borderId="12" xfId="16" applyFont="1" applyFill="1" applyBorder="1" applyAlignment="1" applyProtection="1">
      <alignment horizontal="center" vertical="center"/>
      <protection locked="0"/>
    </xf>
    <xf numFmtId="0" fontId="52" fillId="0" borderId="12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52" fillId="0" borderId="12" xfId="16" applyFont="1" applyBorder="1" applyAlignment="1" applyProtection="1">
      <alignment horizontal="center" vertical="center"/>
      <protection locked="0"/>
    </xf>
    <xf numFmtId="0" fontId="52" fillId="0" borderId="12" xfId="16" applyFont="1" applyFill="1" applyBorder="1" applyAlignment="1">
      <alignment horizontal="center" vertical="center" wrapText="1"/>
    </xf>
    <xf numFmtId="0" fontId="3" fillId="0" borderId="0" xfId="16" applyFont="1"/>
    <xf numFmtId="167" fontId="39" fillId="0" borderId="14" xfId="0" applyNumberFormat="1" applyFont="1" applyBorder="1" applyAlignment="1">
      <alignment horizontal="center" vertical="center"/>
    </xf>
    <xf numFmtId="0" fontId="4" fillId="0" borderId="19" xfId="16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4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8" fillId="2" borderId="0" xfId="0" applyFont="1" applyFill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76" fillId="14" borderId="13" xfId="16" applyFont="1" applyFill="1" applyBorder="1" applyAlignment="1">
      <alignment horizontal="center" vertical="center" wrapText="1"/>
    </xf>
    <xf numFmtId="0" fontId="77" fillId="14" borderId="20" xfId="0" applyFont="1" applyFill="1" applyBorder="1" applyAlignment="1">
      <alignment horizontal="center" vertical="center"/>
    </xf>
    <xf numFmtId="2" fontId="54" fillId="14" borderId="20" xfId="16" applyNumberFormat="1" applyFont="1" applyFill="1" applyBorder="1" applyAlignment="1" applyProtection="1">
      <alignment horizontal="center" vertical="center"/>
      <protection locked="0"/>
    </xf>
    <xf numFmtId="0" fontId="68" fillId="14" borderId="20" xfId="0" applyFont="1" applyFill="1" applyBorder="1" applyAlignment="1">
      <alignment horizontal="center" vertical="center"/>
    </xf>
    <xf numFmtId="0" fontId="68" fillId="14" borderId="12" xfId="0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right" vertical="center" wrapText="1"/>
    </xf>
    <xf numFmtId="0" fontId="0" fillId="0" borderId="2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52" fillId="0" borderId="20" xfId="0" applyFont="1" applyBorder="1" applyAlignment="1">
      <alignment horizontal="right" vertical="center" wrapText="1"/>
    </xf>
    <xf numFmtId="0" fontId="19" fillId="0" borderId="13" xfId="16" applyFont="1" applyFill="1" applyBorder="1" applyAlignment="1">
      <alignment horizontal="right" vertical="center" wrapText="1"/>
    </xf>
    <xf numFmtId="0" fontId="0" fillId="0" borderId="20" xfId="0" applyBorder="1" applyAlignment="1">
      <alignment horizontal="right" vertical="center" wrapText="1"/>
    </xf>
    <xf numFmtId="0" fontId="0" fillId="0" borderId="12" xfId="0" applyBorder="1" applyAlignment="1">
      <alignment horizontal="right" vertical="center" wrapText="1"/>
    </xf>
    <xf numFmtId="0" fontId="19" fillId="0" borderId="20" xfId="0" applyFont="1" applyBorder="1" applyAlignment="1">
      <alignment horizontal="right" vertical="center" wrapText="1"/>
    </xf>
    <xf numFmtId="0" fontId="67" fillId="0" borderId="20" xfId="0" applyFont="1" applyBorder="1" applyAlignment="1">
      <alignment horizontal="right" vertical="center" wrapText="1"/>
    </xf>
    <xf numFmtId="0" fontId="0" fillId="0" borderId="20" xfId="0" applyBorder="1" applyAlignment="1">
      <alignment vertical="center"/>
    </xf>
    <xf numFmtId="0" fontId="0" fillId="0" borderId="12" xfId="0" applyBorder="1" applyAlignment="1">
      <alignment vertical="center"/>
    </xf>
    <xf numFmtId="0" fontId="52" fillId="0" borderId="13" xfId="16" applyFont="1" applyFill="1" applyBorder="1" applyAlignment="1">
      <alignment horizontal="right" vertical="center" wrapText="1"/>
    </xf>
    <xf numFmtId="49" fontId="52" fillId="7" borderId="13" xfId="16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49" fontId="54" fillId="14" borderId="13" xfId="16" applyNumberFormat="1" applyFont="1" applyFill="1" applyBorder="1" applyAlignment="1">
      <alignment horizontal="center" vertical="center" wrapText="1"/>
    </xf>
    <xf numFmtId="49" fontId="74" fillId="14" borderId="20" xfId="0" applyNumberFormat="1" applyFont="1" applyFill="1" applyBorder="1" applyAlignment="1">
      <alignment horizontal="center" vertical="center" wrapText="1"/>
    </xf>
    <xf numFmtId="49" fontId="74" fillId="14" borderId="18" xfId="0" applyNumberFormat="1" applyFont="1" applyFill="1" applyBorder="1" applyAlignment="1">
      <alignment horizontal="center" vertical="center" wrapText="1"/>
    </xf>
    <xf numFmtId="49" fontId="74" fillId="14" borderId="12" xfId="0" applyNumberFormat="1" applyFont="1" applyFill="1" applyBorder="1" applyAlignment="1">
      <alignment horizontal="center" vertical="center" wrapText="1"/>
    </xf>
    <xf numFmtId="0" fontId="59" fillId="0" borderId="20" xfId="16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2" fillId="0" borderId="13" xfId="16" applyFont="1" applyBorder="1" applyAlignment="1">
      <alignment horizontal="left" vertical="top" wrapText="1"/>
    </xf>
    <xf numFmtId="0" fontId="4" fillId="0" borderId="20" xfId="16" applyBorder="1" applyAlignment="1">
      <alignment horizontal="left" vertical="top" wrapText="1"/>
    </xf>
    <xf numFmtId="0" fontId="4" fillId="0" borderId="12" xfId="16" applyBorder="1" applyAlignment="1">
      <alignment horizontal="left" vertical="top" wrapText="1"/>
    </xf>
    <xf numFmtId="49" fontId="36" fillId="0" borderId="13" xfId="0" applyNumberFormat="1" applyFont="1" applyBorder="1" applyAlignment="1">
      <alignment horizontal="left" vertical="top" wrapText="1"/>
    </xf>
    <xf numFmtId="49" fontId="36" fillId="0" borderId="12" xfId="0" applyNumberFormat="1" applyFont="1" applyBorder="1" applyAlignment="1">
      <alignment horizontal="left" vertical="top" wrapText="1"/>
    </xf>
    <xf numFmtId="0" fontId="54" fillId="13" borderId="13" xfId="16" applyFont="1" applyFill="1" applyBorder="1" applyAlignment="1">
      <alignment horizontal="left" vertical="center" wrapText="1"/>
    </xf>
    <xf numFmtId="0" fontId="54" fillId="13" borderId="20" xfId="16" applyFont="1" applyFill="1" applyBorder="1" applyAlignment="1">
      <alignment horizontal="left" vertical="center" wrapText="1"/>
    </xf>
    <xf numFmtId="0" fontId="54" fillId="13" borderId="12" xfId="16" applyFont="1" applyFill="1" applyBorder="1" applyAlignment="1">
      <alignment horizontal="left" vertical="center" wrapText="1"/>
    </xf>
    <xf numFmtId="0" fontId="71" fillId="11" borderId="13" xfId="16" applyFont="1" applyFill="1" applyBorder="1" applyAlignment="1">
      <alignment horizontal="right" vertical="center" wrapText="1"/>
    </xf>
    <xf numFmtId="0" fontId="53" fillId="11" borderId="20" xfId="16" applyFont="1" applyFill="1" applyBorder="1" applyAlignment="1">
      <alignment horizontal="right" vertical="center" wrapText="1"/>
    </xf>
    <xf numFmtId="0" fontId="53" fillId="11" borderId="12" xfId="16" applyFont="1" applyFill="1" applyBorder="1" applyAlignment="1">
      <alignment horizontal="right" vertical="center" wrapText="1"/>
    </xf>
    <xf numFmtId="49" fontId="42" fillId="7" borderId="13" xfId="16" applyNumberFormat="1" applyFont="1" applyFill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49" fontId="43" fillId="7" borderId="13" xfId="16" applyNumberFormat="1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49" fontId="42" fillId="7" borderId="13" xfId="16" applyNumberFormat="1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71" fillId="9" borderId="13" xfId="16" applyFont="1" applyFill="1" applyBorder="1" applyAlignment="1">
      <alignment horizontal="right" vertical="center" wrapText="1"/>
    </xf>
    <xf numFmtId="0" fontId="72" fillId="9" borderId="20" xfId="0" applyFont="1" applyFill="1" applyBorder="1" applyAlignment="1">
      <alignment horizontal="right" vertical="center" wrapText="1"/>
    </xf>
    <xf numFmtId="0" fontId="72" fillId="9" borderId="12" xfId="0" applyFont="1" applyFill="1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56" fillId="0" borderId="14" xfId="16" applyFont="1" applyBorder="1" applyAlignment="1" applyProtection="1">
      <alignment horizontal="left" vertical="top" wrapText="1"/>
      <protection locked="0"/>
    </xf>
    <xf numFmtId="0" fontId="56" fillId="0" borderId="14" xfId="16" applyFont="1" applyBorder="1" applyAlignment="1" applyProtection="1">
      <alignment horizontal="left" vertical="top"/>
      <protection locked="0"/>
    </xf>
    <xf numFmtId="0" fontId="14" fillId="0" borderId="14" xfId="17" applyFont="1" applyBorder="1" applyAlignment="1" applyProtection="1">
      <alignment horizontal="center" vertical="top" wrapText="1"/>
      <protection locked="0"/>
    </xf>
    <xf numFmtId="0" fontId="54" fillId="12" borderId="13" xfId="16" applyFont="1" applyFill="1" applyBorder="1" applyAlignment="1">
      <alignment horizontal="left" vertical="center"/>
    </xf>
    <xf numFmtId="0" fontId="75" fillId="12" borderId="20" xfId="16" applyFont="1" applyFill="1" applyBorder="1" applyAlignment="1">
      <alignment horizontal="left" vertical="center"/>
    </xf>
    <xf numFmtId="0" fontId="75" fillId="12" borderId="12" xfId="16" applyFont="1" applyFill="1" applyBorder="1" applyAlignment="1">
      <alignment horizontal="left" vertical="center"/>
    </xf>
    <xf numFmtId="0" fontId="24" fillId="14" borderId="13" xfId="16" applyFont="1" applyFill="1" applyBorder="1" applyAlignment="1">
      <alignment horizontal="center" vertical="center" wrapText="1"/>
    </xf>
    <xf numFmtId="0" fontId="24" fillId="14" borderId="12" xfId="16" applyFont="1" applyFill="1" applyBorder="1" applyAlignment="1">
      <alignment horizontal="center" vertical="center" wrapText="1"/>
    </xf>
    <xf numFmtId="0" fontId="24" fillId="14" borderId="13" xfId="16" applyFont="1" applyFill="1" applyBorder="1" applyAlignment="1" applyProtection="1">
      <alignment horizontal="center" vertical="center" wrapText="1"/>
      <protection locked="0"/>
    </xf>
    <xf numFmtId="0" fontId="24" fillId="14" borderId="20" xfId="16" applyFont="1" applyFill="1" applyBorder="1" applyAlignment="1" applyProtection="1">
      <alignment horizontal="center" vertical="center" wrapText="1"/>
      <protection locked="0"/>
    </xf>
    <xf numFmtId="0" fontId="24" fillId="14" borderId="12" xfId="16" applyFont="1" applyFill="1" applyBorder="1" applyAlignment="1" applyProtection="1">
      <alignment horizontal="center" vertical="center" wrapText="1"/>
      <protection locked="0"/>
    </xf>
    <xf numFmtId="0" fontId="24" fillId="0" borderId="7" xfId="16" applyFont="1" applyBorder="1" applyAlignment="1" applyProtection="1">
      <alignment horizontal="center" vertical="center"/>
      <protection locked="0"/>
    </xf>
    <xf numFmtId="0" fontId="24" fillId="0" borderId="8" xfId="16" applyFont="1" applyBorder="1" applyAlignment="1" applyProtection="1">
      <alignment horizontal="center" vertical="center"/>
      <protection locked="0"/>
    </xf>
    <xf numFmtId="0" fontId="24" fillId="0" borderId="5" xfId="16" applyFont="1" applyBorder="1" applyAlignment="1" applyProtection="1">
      <alignment horizontal="center" vertical="center"/>
      <protection locked="0"/>
    </xf>
    <xf numFmtId="0" fontId="39" fillId="14" borderId="20" xfId="16" applyFont="1" applyFill="1" applyBorder="1" applyAlignment="1">
      <alignment horizontal="center" vertical="center"/>
    </xf>
    <xf numFmtId="0" fontId="39" fillId="14" borderId="12" xfId="16" applyFont="1" applyFill="1" applyBorder="1" applyAlignment="1">
      <alignment horizontal="center" vertical="center"/>
    </xf>
    <xf numFmtId="0" fontId="36" fillId="0" borderId="13" xfId="16" applyFont="1" applyFill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/>
    </xf>
    <xf numFmtId="0" fontId="67" fillId="0" borderId="13" xfId="16" applyFont="1" applyFill="1" applyBorder="1" applyAlignment="1">
      <alignment horizontal="right" vertical="center" wrapText="1"/>
    </xf>
    <xf numFmtId="0" fontId="0" fillId="0" borderId="20" xfId="0" applyBorder="1" applyAlignment="1">
      <alignment vertical="center" wrapText="1"/>
    </xf>
    <xf numFmtId="0" fontId="43" fillId="7" borderId="13" xfId="16" applyFont="1" applyFill="1" applyBorder="1" applyAlignment="1">
      <alignment vertical="center" wrapText="1"/>
    </xf>
    <xf numFmtId="49" fontId="43" fillId="7" borderId="13" xfId="16" applyNumberFormat="1" applyFont="1" applyFill="1" applyBorder="1" applyAlignment="1">
      <alignment vertical="center" wrapText="1"/>
    </xf>
    <xf numFmtId="49" fontId="0" fillId="0" borderId="12" xfId="0" applyNumberFormat="1" applyBorder="1" applyAlignment="1">
      <alignment vertical="center" wrapText="1"/>
    </xf>
    <xf numFmtId="0" fontId="52" fillId="15" borderId="13" xfId="0" applyFont="1" applyFill="1" applyBorder="1" applyAlignment="1">
      <alignment horizontal="center" vertical="center" wrapText="1"/>
    </xf>
    <xf numFmtId="0" fontId="0" fillId="15" borderId="20" xfId="0" applyFill="1" applyBorder="1" applyAlignment="1">
      <alignment horizontal="center" vertical="center" wrapText="1"/>
    </xf>
    <xf numFmtId="0" fontId="0" fillId="15" borderId="12" xfId="0" applyFill="1" applyBorder="1" applyAlignment="1">
      <alignment horizontal="center" vertical="center" wrapText="1"/>
    </xf>
    <xf numFmtId="0" fontId="24" fillId="15" borderId="13" xfId="16" applyFont="1" applyFill="1" applyBorder="1" applyAlignment="1">
      <alignment horizontal="center" vertical="center" wrapText="1"/>
    </xf>
    <xf numFmtId="0" fontId="24" fillId="15" borderId="12" xfId="16" applyFont="1" applyFill="1" applyBorder="1" applyAlignment="1">
      <alignment horizontal="center" vertical="center" wrapText="1"/>
    </xf>
    <xf numFmtId="0" fontId="24" fillId="15" borderId="13" xfId="16" applyFont="1" applyFill="1" applyBorder="1" applyAlignment="1" applyProtection="1">
      <alignment horizontal="center" vertical="center" wrapText="1"/>
      <protection locked="0"/>
    </xf>
    <xf numFmtId="0" fontId="24" fillId="15" borderId="20" xfId="16" applyFont="1" applyFill="1" applyBorder="1" applyAlignment="1" applyProtection="1">
      <alignment horizontal="center" vertical="center" wrapText="1"/>
      <protection locked="0"/>
    </xf>
    <xf numFmtId="0" fontId="24" fillId="15" borderId="12" xfId="16" applyFont="1" applyFill="1" applyBorder="1" applyAlignment="1" applyProtection="1">
      <alignment horizontal="center" vertical="center" wrapText="1"/>
      <protection locked="0"/>
    </xf>
    <xf numFmtId="0" fontId="57" fillId="15" borderId="14" xfId="16" applyFont="1" applyFill="1" applyBorder="1" applyAlignment="1">
      <alignment horizontal="center" vertical="center"/>
    </xf>
    <xf numFmtId="0" fontId="79" fillId="15" borderId="14" xfId="16" applyFont="1" applyFill="1" applyBorder="1" applyAlignment="1">
      <alignment horizontal="center" vertical="center"/>
    </xf>
    <xf numFmtId="0" fontId="24" fillId="15" borderId="20" xfId="16" applyFont="1" applyFill="1" applyBorder="1" applyAlignment="1">
      <alignment horizontal="center" vertical="center" wrapText="1"/>
    </xf>
    <xf numFmtId="0" fontId="0" fillId="0" borderId="20" xfId="0" applyBorder="1" applyAlignment="1">
      <alignment horizontal="left" vertical="top" wrapText="1"/>
    </xf>
    <xf numFmtId="0" fontId="0" fillId="0" borderId="20" xfId="0" applyBorder="1" applyAlignment="1"/>
    <xf numFmtId="0" fontId="0" fillId="0" borderId="12" xfId="0" applyBorder="1" applyAlignment="1"/>
    <xf numFmtId="49" fontId="0" fillId="0" borderId="12" xfId="0" applyNumberFormat="1" applyBorder="1" applyAlignment="1">
      <alignment horizontal="left" vertical="top" wrapText="1"/>
    </xf>
    <xf numFmtId="0" fontId="36" fillId="0" borderId="13" xfId="16" applyFont="1" applyBorder="1" applyAlignment="1" applyProtection="1">
      <alignment horizontal="center" vertical="center"/>
      <protection locked="0"/>
    </xf>
    <xf numFmtId="49" fontId="52" fillId="0" borderId="13" xfId="0" applyNumberFormat="1" applyFont="1" applyBorder="1" applyAlignment="1">
      <alignment horizontal="right" vertical="center" wrapText="1"/>
    </xf>
    <xf numFmtId="0" fontId="50" fillId="0" borderId="20" xfId="0" applyFont="1" applyBorder="1" applyAlignment="1">
      <alignment horizontal="right" vertical="center" wrapText="1"/>
    </xf>
    <xf numFmtId="49" fontId="36" fillId="0" borderId="13" xfId="0" applyNumberFormat="1" applyFont="1" applyBorder="1" applyAlignment="1">
      <alignment horizontal="left" vertical="center" wrapText="1"/>
    </xf>
    <xf numFmtId="9" fontId="36" fillId="0" borderId="13" xfId="16" applyNumberFormat="1" applyFont="1" applyFill="1" applyBorder="1" applyAlignment="1">
      <alignment horizontal="left" vertical="center" wrapText="1"/>
    </xf>
    <xf numFmtId="0" fontId="63" fillId="0" borderId="20" xfId="0" applyFont="1" applyBorder="1" applyAlignment="1">
      <alignment horizontal="left" vertical="center"/>
    </xf>
    <xf numFmtId="0" fontId="63" fillId="0" borderId="12" xfId="0" applyFont="1" applyBorder="1" applyAlignment="1">
      <alignment horizontal="left" vertical="center"/>
    </xf>
    <xf numFmtId="0" fontId="76" fillId="15" borderId="13" xfId="16" applyFont="1" applyFill="1" applyBorder="1" applyAlignment="1">
      <alignment horizontal="right" vertical="center" wrapText="1"/>
    </xf>
    <xf numFmtId="0" fontId="77" fillId="15" borderId="20" xfId="0" applyFont="1" applyFill="1" applyBorder="1" applyAlignment="1">
      <alignment horizontal="right" vertical="center"/>
    </xf>
    <xf numFmtId="2" fontId="54" fillId="15" borderId="20" xfId="16" applyNumberFormat="1" applyFont="1" applyFill="1" applyBorder="1" applyAlignment="1" applyProtection="1">
      <alignment horizontal="center" vertical="center"/>
      <protection locked="0"/>
    </xf>
    <xf numFmtId="0" fontId="68" fillId="15" borderId="20" xfId="0" applyFont="1" applyFill="1" applyBorder="1" applyAlignment="1">
      <alignment horizontal="center" vertical="center"/>
    </xf>
    <xf numFmtId="0" fontId="68" fillId="15" borderId="12" xfId="0" applyFont="1" applyFill="1" applyBorder="1" applyAlignment="1">
      <alignment horizontal="center" vertical="center"/>
    </xf>
  </cellXfs>
  <cellStyles count="18">
    <cellStyle name="Attendance Totals" xfId="7"/>
    <cellStyle name="Birthdate" xfId="4"/>
    <cellStyle name="Month" xfId="6"/>
    <cellStyle name="Normal" xfId="0" builtinId="0" customBuiltin="1"/>
    <cellStyle name="Normal 2" xfId="12"/>
    <cellStyle name="Normal 2 2" xfId="13"/>
    <cellStyle name="Normal 2 2 2" xfId="15"/>
    <cellStyle name="Normal 2 2 2 2" xfId="17"/>
    <cellStyle name="Normal 2 3" xfId="14"/>
    <cellStyle name="Normal 2 3 2" xfId="16"/>
    <cellStyle name="Phone Number" xfId="5"/>
    <cellStyle name="Student Information" xfId="2"/>
    <cellStyle name="Student Information - user entered" xfId="3"/>
    <cellStyle name="Titre" xfId="1" builtinId="15" customBuiltin="1"/>
    <cellStyle name="Titre 1" xfId="10" builtinId="16" customBuiltin="1"/>
    <cellStyle name="Titre 2" xfId="11" builtinId="17" customBuiltin="1"/>
    <cellStyle name="Weekday" xfId="8"/>
    <cellStyle name="Weekend" xfId="9"/>
  </cellStyles>
  <dxfs count="10">
    <dxf>
      <fill>
        <patternFill>
          <bgColor theme="4" tint="0.79998168889431442"/>
        </patternFill>
      </fill>
    </dxf>
    <dxf>
      <fill>
        <patternFill patternType="none">
          <fgColor indexed="64"/>
          <bgColor auto="1"/>
        </patternFill>
      </fill>
    </dxf>
    <dxf>
      <font>
        <b/>
        <i/>
      </font>
      <border>
        <top style="double">
          <color theme="1"/>
        </top>
      </border>
    </dxf>
    <dxf>
      <font>
        <b/>
        <i val="0"/>
        <color theme="0"/>
      </font>
      <fill>
        <patternFill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4" tint="-0.499984740745262"/>
        </top>
        <bottom style="medium">
          <color theme="4" tint="-0.499984740745262"/>
        </bottom>
        <vertical style="thin">
          <color theme="3"/>
        </vertical>
        <horizontal style="thin">
          <color theme="3"/>
        </horizontal>
      </border>
    </dxf>
    <dxf>
      <font>
        <color theme="3" tint="-0.24994659260841701"/>
      </font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</font>
      <border>
        <top style="double">
          <color theme="1"/>
        </top>
      </border>
    </dxf>
    <dxf>
      <font>
        <color theme="1"/>
      </font>
      <fill>
        <patternFill>
          <bgColor theme="4" tint="0.79998168889431442"/>
        </patternFill>
      </fill>
      <border>
        <left style="thin">
          <color theme="3"/>
        </left>
        <right style="thin">
          <color theme="3"/>
        </right>
        <top style="medium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color theme="1"/>
      </font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</dxfs>
  <tableStyles count="2" defaultTableStyle="TableStyleMedium2" defaultPivotStyle="PivotStyleLight16">
    <tableStyle name="Employee Absence Table" pivot="0" count="5">
      <tableStyleElement type="wholeTable" dxfId="9"/>
      <tableStyleElement type="headerRow" dxfId="8"/>
      <tableStyleElement type="totalRow" dxfId="7"/>
      <tableStyleElement type="firstRowStripe" dxfId="6"/>
      <tableStyleElement type="secondRowStripe" dxfId="5"/>
    </tableStyle>
    <tableStyle name="Student List" pivot="0" count="5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F0D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1838325</xdr:colOff>
      <xdr:row>5</xdr:row>
      <xdr:rowOff>396177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" y="0"/>
          <a:ext cx="1838325" cy="2120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tudent Attendance Record">
      <a:dk1>
        <a:sysClr val="windowText" lastClr="000000"/>
      </a:dk1>
      <a:lt1>
        <a:sysClr val="window" lastClr="FFFFFF"/>
      </a:lt1>
      <a:dk2>
        <a:srgbClr val="645050"/>
      </a:dk2>
      <a:lt2>
        <a:srgbClr val="FAF0DC"/>
      </a:lt2>
      <a:accent1>
        <a:srgbClr val="4BACC6"/>
      </a:accent1>
      <a:accent2>
        <a:srgbClr val="FFD264"/>
      </a:accent2>
      <a:accent3>
        <a:srgbClr val="FF9354"/>
      </a:accent3>
      <a:accent4>
        <a:srgbClr val="B4D23C"/>
      </a:accent4>
      <a:accent5>
        <a:srgbClr val="AE701E"/>
      </a:accent5>
      <a:accent6>
        <a:srgbClr val="003CC9"/>
      </a:accent6>
      <a:hlink>
        <a:srgbClr val="457CFF"/>
      </a:hlink>
      <a:folHlink>
        <a:srgbClr val="EDC796"/>
      </a:folHlink>
    </a:clrScheme>
    <a:fontScheme name="Student Attendance Record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0"/>
  <sheetViews>
    <sheetView tabSelected="1" zoomScale="80" zoomScaleNormal="80" workbookViewId="0">
      <selection activeCell="B5" sqref="B5"/>
    </sheetView>
  </sheetViews>
  <sheetFormatPr baseColWidth="10" defaultRowHeight="13.2" x14ac:dyDescent="0.25"/>
  <cols>
    <col min="1" max="1" width="17.6640625" customWidth="1"/>
    <col min="2" max="2" width="50.88671875" customWidth="1"/>
    <col min="3" max="3" width="3.88671875" customWidth="1"/>
    <col min="5" max="5" width="4.6640625" customWidth="1"/>
    <col min="6" max="6" width="11.33203125" customWidth="1"/>
    <col min="7" max="7" width="6.44140625" customWidth="1"/>
    <col min="8" max="8" width="7.6640625" customWidth="1"/>
  </cols>
  <sheetData>
    <row r="1" spans="1:8" ht="42" customHeight="1" x14ac:dyDescent="0.3">
      <c r="B1" s="46"/>
    </row>
    <row r="3" spans="1:8" ht="13.8" thickBot="1" x14ac:dyDescent="0.3"/>
    <row r="4" spans="1:8" ht="33" x14ac:dyDescent="0.25">
      <c r="A4" s="31"/>
      <c r="B4" t="s">
        <v>331</v>
      </c>
      <c r="D4" s="138"/>
      <c r="E4" s="140"/>
      <c r="F4" s="141"/>
    </row>
    <row r="5" spans="1:8" ht="33.6" thickBot="1" x14ac:dyDescent="0.3">
      <c r="A5" s="31"/>
      <c r="D5" s="139"/>
      <c r="E5" s="142"/>
      <c r="F5" s="143"/>
    </row>
    <row r="6" spans="1:8" ht="33" x14ac:dyDescent="0.25">
      <c r="A6" s="31"/>
    </row>
    <row r="9" spans="1:8" ht="70.2" customHeight="1" x14ac:dyDescent="0.25">
      <c r="B9" s="144" t="s">
        <v>357</v>
      </c>
      <c r="C9" s="144"/>
      <c r="D9" s="144"/>
      <c r="E9" s="144"/>
      <c r="F9" s="144"/>
      <c r="G9" s="144"/>
    </row>
    <row r="10" spans="1:8" ht="15.6" customHeight="1" x14ac:dyDescent="0.25">
      <c r="A10" s="29"/>
      <c r="D10" s="31"/>
    </row>
    <row r="11" spans="1:8" ht="28.5" customHeight="1" x14ac:dyDescent="0.25">
      <c r="B11" s="145" t="s">
        <v>419</v>
      </c>
      <c r="C11" s="145"/>
      <c r="D11" s="145"/>
      <c r="E11" s="145"/>
      <c r="F11" s="145"/>
      <c r="G11" s="145"/>
      <c r="H11" s="42"/>
    </row>
    <row r="12" spans="1:8" ht="17.399999999999999" x14ac:dyDescent="0.25">
      <c r="B12" s="43" t="s">
        <v>356</v>
      </c>
      <c r="D12" s="30"/>
    </row>
    <row r="13" spans="1:8" ht="15" x14ac:dyDescent="0.25">
      <c r="A13" s="32"/>
    </row>
    <row r="14" spans="1:8" ht="15" x14ac:dyDescent="0.25">
      <c r="A14" s="33" t="s">
        <v>332</v>
      </c>
    </row>
    <row r="15" spans="1:8" ht="15" x14ac:dyDescent="0.25">
      <c r="A15" s="32" t="s">
        <v>333</v>
      </c>
    </row>
    <row r="16" spans="1:8" ht="15" x14ac:dyDescent="0.25">
      <c r="A16" s="32" t="s">
        <v>334</v>
      </c>
    </row>
    <row r="17" spans="1:7" ht="16.2" thickBot="1" x14ac:dyDescent="0.3">
      <c r="A17" s="29"/>
    </row>
    <row r="18" spans="1:7" ht="33.6" customHeight="1" thickBot="1" x14ac:dyDescent="0.3">
      <c r="A18" s="34" t="s">
        <v>336</v>
      </c>
      <c r="D18" s="135"/>
      <c r="E18" s="136"/>
      <c r="F18" s="136"/>
      <c r="G18" s="137"/>
    </row>
    <row r="19" spans="1:7" ht="15" x14ac:dyDescent="0.25">
      <c r="A19" s="32" t="s">
        <v>423</v>
      </c>
    </row>
    <row r="20" spans="1:7" ht="15.6" x14ac:dyDescent="0.25">
      <c r="A20" s="29"/>
    </row>
    <row r="21" spans="1:7" ht="21" x14ac:dyDescent="0.25">
      <c r="A21" s="35" t="s">
        <v>335</v>
      </c>
    </row>
    <row r="22" spans="1:7" ht="18.600000000000001" customHeight="1" x14ac:dyDescent="0.25">
      <c r="A22" s="35"/>
      <c r="D22" s="40" t="s">
        <v>338</v>
      </c>
      <c r="E22" s="38" t="s">
        <v>340</v>
      </c>
      <c r="F22" s="40" t="s">
        <v>339</v>
      </c>
    </row>
    <row r="23" spans="1:7" ht="48.6" customHeight="1" x14ac:dyDescent="0.25">
      <c r="A23" s="36" t="s">
        <v>343</v>
      </c>
      <c r="B23" s="37" t="s">
        <v>420</v>
      </c>
      <c r="D23" s="133">
        <f>'grille-EP1'!G44</f>
        <v>0</v>
      </c>
      <c r="E23" s="40">
        <v>13</v>
      </c>
      <c r="F23" s="103">
        <f xml:space="preserve"> D23*13</f>
        <v>0</v>
      </c>
      <c r="G23" s="41" t="s">
        <v>344</v>
      </c>
    </row>
    <row r="24" spans="1:7" ht="71.25" customHeight="1" x14ac:dyDescent="0.25">
      <c r="A24" s="39" t="s">
        <v>337</v>
      </c>
      <c r="B24" s="37" t="s">
        <v>421</v>
      </c>
      <c r="D24" s="133">
        <f>'grille-EP2'!G17</f>
        <v>0</v>
      </c>
      <c r="E24" s="40">
        <v>3</v>
      </c>
      <c r="F24" s="103">
        <f xml:space="preserve"> D24*3</f>
        <v>0</v>
      </c>
      <c r="G24" s="41" t="s">
        <v>400</v>
      </c>
    </row>
    <row r="25" spans="1:7" ht="21.6" thickBot="1" x14ac:dyDescent="0.3">
      <c r="A25" s="35"/>
    </row>
    <row r="26" spans="1:7" ht="21.6" thickBot="1" x14ac:dyDescent="0.3">
      <c r="A26" s="35"/>
      <c r="B26" s="44" t="s">
        <v>342</v>
      </c>
      <c r="F26" s="104">
        <f>SUM(F23:F24)</f>
        <v>0</v>
      </c>
      <c r="G26" s="45" t="s">
        <v>422</v>
      </c>
    </row>
    <row r="27" spans="1:7" ht="21" x14ac:dyDescent="0.25">
      <c r="A27" s="35"/>
    </row>
    <row r="28" spans="1:7" ht="21" x14ac:dyDescent="0.25">
      <c r="A28" s="35"/>
    </row>
    <row r="29" spans="1:7" ht="15" x14ac:dyDescent="0.25">
      <c r="A29" s="32"/>
    </row>
    <row r="30" spans="1:7" x14ac:dyDescent="0.25">
      <c r="A30" s="28" t="s">
        <v>430</v>
      </c>
    </row>
  </sheetData>
  <mergeCells count="5">
    <mergeCell ref="D18:G18"/>
    <mergeCell ref="D4:D5"/>
    <mergeCell ref="E4:F5"/>
    <mergeCell ref="B9:G9"/>
    <mergeCell ref="B11:G11"/>
  </mergeCells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O47"/>
  <sheetViews>
    <sheetView zoomScale="80" zoomScaleNormal="80" workbookViewId="0">
      <selection activeCell="K16" sqref="K16"/>
    </sheetView>
  </sheetViews>
  <sheetFormatPr baseColWidth="10" defaultColWidth="11.109375" defaultRowHeight="13.8" x14ac:dyDescent="0.25"/>
  <cols>
    <col min="1" max="1" width="38.6640625" style="50" customWidth="1"/>
    <col min="2" max="2" width="38.33203125" style="50" customWidth="1"/>
    <col min="3" max="3" width="6.109375" style="63" customWidth="1"/>
    <col min="4" max="4" width="5.6640625" style="63" customWidth="1"/>
    <col min="5" max="5" width="5" style="64" customWidth="1"/>
    <col min="6" max="6" width="5.109375" style="64" customWidth="1"/>
    <col min="7" max="8" width="4.88671875" style="64" customWidth="1"/>
    <col min="9" max="9" width="1.44140625" style="50" customWidth="1"/>
    <col min="10" max="16384" width="11.109375" style="50"/>
  </cols>
  <sheetData>
    <row r="1" spans="1:11" ht="39" customHeight="1" x14ac:dyDescent="0.25">
      <c r="A1" s="199" t="s">
        <v>403</v>
      </c>
      <c r="B1" s="200"/>
      <c r="C1" s="201" t="s">
        <v>345</v>
      </c>
      <c r="D1" s="202"/>
      <c r="E1" s="202"/>
      <c r="F1" s="202"/>
      <c r="G1" s="202"/>
      <c r="H1" s="203"/>
    </row>
    <row r="2" spans="1:11" ht="42.45" customHeight="1" x14ac:dyDescent="0.25">
      <c r="A2" s="199" t="s">
        <v>402</v>
      </c>
      <c r="B2" s="200"/>
      <c r="C2" s="199" t="s">
        <v>346</v>
      </c>
      <c r="D2" s="200"/>
      <c r="E2" s="207" t="s">
        <v>404</v>
      </c>
      <c r="F2" s="207"/>
      <c r="G2" s="207"/>
      <c r="H2" s="208"/>
      <c r="I2" s="134"/>
    </row>
    <row r="3" spans="1:11" ht="14.4" thickBot="1" x14ac:dyDescent="0.3">
      <c r="A3" s="51"/>
      <c r="B3" s="51"/>
      <c r="C3" s="52"/>
      <c r="D3" s="52"/>
      <c r="E3" s="53"/>
      <c r="F3" s="54"/>
      <c r="G3" s="54"/>
      <c r="H3" s="54"/>
    </row>
    <row r="4" spans="1:11" ht="29.25" customHeight="1" thickBot="1" x14ac:dyDescent="0.3">
      <c r="A4" s="55" t="s">
        <v>347</v>
      </c>
      <c r="B4" s="204"/>
      <c r="C4" s="205"/>
      <c r="D4" s="205"/>
      <c r="E4" s="205"/>
      <c r="F4" s="205"/>
      <c r="G4" s="205"/>
      <c r="H4" s="206"/>
    </row>
    <row r="5" spans="1:11" x14ac:dyDescent="0.25">
      <c r="A5" s="51"/>
      <c r="B5" s="51"/>
      <c r="C5" s="52"/>
      <c r="D5" s="52"/>
      <c r="E5" s="53"/>
      <c r="F5" s="54"/>
      <c r="G5" s="54"/>
      <c r="H5" s="54"/>
    </row>
    <row r="6" spans="1:11" ht="25.95" customHeight="1" x14ac:dyDescent="0.25">
      <c r="A6" s="67" t="s">
        <v>348</v>
      </c>
      <c r="B6" s="56" t="s">
        <v>358</v>
      </c>
      <c r="C6" s="57" t="s">
        <v>349</v>
      </c>
      <c r="D6" s="58" t="s">
        <v>350</v>
      </c>
      <c r="E6" s="56" t="s">
        <v>351</v>
      </c>
      <c r="F6" s="56" t="s">
        <v>352</v>
      </c>
      <c r="G6" s="56" t="s">
        <v>353</v>
      </c>
      <c r="H6" s="56" t="s">
        <v>354</v>
      </c>
    </row>
    <row r="7" spans="1:11" ht="27.75" customHeight="1" x14ac:dyDescent="0.25">
      <c r="A7" s="196" t="s">
        <v>405</v>
      </c>
      <c r="B7" s="197"/>
      <c r="C7" s="197"/>
      <c r="D7" s="197"/>
      <c r="E7" s="197"/>
      <c r="F7" s="197"/>
      <c r="G7" s="197"/>
      <c r="H7" s="198"/>
    </row>
    <row r="8" spans="1:11" ht="110.25" customHeight="1" x14ac:dyDescent="0.25">
      <c r="A8" s="209" t="s">
        <v>363</v>
      </c>
      <c r="B8" s="210"/>
      <c r="C8" s="59">
        <v>0.4</v>
      </c>
      <c r="D8" s="71"/>
      <c r="E8" s="71"/>
      <c r="F8" s="71"/>
      <c r="G8" s="71"/>
      <c r="H8" s="71"/>
      <c r="I8" s="50">
        <f>IF(H8&lt;&gt;"",20/20,IF(G8&lt;&gt;"",15/20,IF(F8&lt;&gt;"",8/20,IF(E8&lt;&gt;"",2/20,0))))*$C$8*20</f>
        <v>0</v>
      </c>
    </row>
    <row r="9" spans="1:11" ht="93" customHeight="1" x14ac:dyDescent="0.25">
      <c r="A9" s="174" t="s">
        <v>431</v>
      </c>
      <c r="B9" s="175"/>
      <c r="C9" s="59">
        <v>0.3</v>
      </c>
      <c r="D9" s="69"/>
      <c r="E9" s="70"/>
      <c r="F9" s="70"/>
      <c r="G9" s="70"/>
      <c r="H9" s="70"/>
      <c r="I9" s="50">
        <f>IF(H9&lt;&gt;"",20/20,IF(G9&lt;&gt;"",15/20,IF(F9&lt;&gt;"",8/20,IF(E9&lt;&gt;"",2/20,0))))*$C$9*20</f>
        <v>0</v>
      </c>
      <c r="K9" s="65" t="str">
        <f>IF(COUNTIF(E9:H9,"")=4,"NON SAISI",IF(COUNTIF(E9:H9,"")=3,"","ERREUR"))</f>
        <v>NON SAISI</v>
      </c>
    </row>
    <row r="10" spans="1:11" ht="74.25" customHeight="1" x14ac:dyDescent="0.25">
      <c r="A10" s="174" t="s">
        <v>360</v>
      </c>
      <c r="B10" s="183"/>
      <c r="C10" s="59">
        <v>0.15</v>
      </c>
      <c r="D10" s="69"/>
      <c r="E10" s="70"/>
      <c r="F10" s="70"/>
      <c r="G10" s="70"/>
      <c r="H10" s="70"/>
      <c r="I10" s="50">
        <f>IF(H10&lt;&gt;"",20/20,IF(G10&lt;&gt;"",15/20,IF(F10&lt;&gt;"",8/20,IF(E10&lt;&gt;"",2/20,0))))*$C$10*20</f>
        <v>0</v>
      </c>
      <c r="K10" s="65"/>
    </row>
    <row r="11" spans="1:11" ht="57" customHeight="1" x14ac:dyDescent="0.25">
      <c r="A11" s="174" t="s">
        <v>361</v>
      </c>
      <c r="B11" s="183"/>
      <c r="C11" s="59">
        <v>0.1</v>
      </c>
      <c r="D11" s="69"/>
      <c r="E11" s="70"/>
      <c r="F11" s="70"/>
      <c r="G11" s="70"/>
      <c r="H11" s="70"/>
      <c r="I11" s="50">
        <f>IF(H11&lt;&gt;"",20/20,IF(G11&lt;&gt;"",15/20,IF(F11&lt;&gt;"",8/20,IF(E11&lt;&gt;"",2/20,0))))*$C$11*20</f>
        <v>0</v>
      </c>
      <c r="K11" s="65"/>
    </row>
    <row r="12" spans="1:11" ht="30.75" customHeight="1" x14ac:dyDescent="0.25">
      <c r="A12" s="174" t="s">
        <v>362</v>
      </c>
      <c r="B12" s="183"/>
      <c r="C12" s="59">
        <v>0.05</v>
      </c>
      <c r="D12" s="69"/>
      <c r="E12" s="70"/>
      <c r="F12" s="70"/>
      <c r="G12" s="70"/>
      <c r="H12" s="70"/>
      <c r="I12" s="50">
        <f>IF(H12&lt;&gt;"",20/20,IF(G12&lt;&gt;"",15/20,IF(F12&lt;&gt;"",8/20,IF(E12&lt;&gt;"",2/20,0))))*$C$12*20</f>
        <v>0</v>
      </c>
      <c r="K12" s="65"/>
    </row>
    <row r="13" spans="1:11" ht="30.75" customHeight="1" x14ac:dyDescent="0.25">
      <c r="A13" s="151" t="s">
        <v>364</v>
      </c>
      <c r="B13" s="152"/>
      <c r="C13" s="152"/>
      <c r="D13" s="152"/>
      <c r="E13" s="153"/>
      <c r="F13" s="72"/>
      <c r="G13" s="74">
        <f>SUM(I8:I13)</f>
        <v>0</v>
      </c>
      <c r="H13" s="129" t="s">
        <v>365</v>
      </c>
      <c r="K13" s="65"/>
    </row>
    <row r="14" spans="1:11" ht="30.75" customHeight="1" x14ac:dyDescent="0.25">
      <c r="A14" s="68"/>
      <c r="B14" s="154" t="s">
        <v>396</v>
      </c>
      <c r="C14" s="153"/>
      <c r="D14" s="89">
        <f>G13*2.5</f>
        <v>0</v>
      </c>
      <c r="E14" s="107" t="s">
        <v>366</v>
      </c>
      <c r="F14" s="72"/>
      <c r="G14" s="74"/>
      <c r="H14" s="73"/>
      <c r="K14" s="65"/>
    </row>
    <row r="15" spans="1:11" ht="31.5" customHeight="1" x14ac:dyDescent="0.25">
      <c r="A15" s="176" t="s">
        <v>367</v>
      </c>
      <c r="B15" s="177"/>
      <c r="C15" s="177"/>
      <c r="D15" s="177"/>
      <c r="E15" s="177"/>
      <c r="F15" s="177"/>
      <c r="G15" s="177"/>
      <c r="H15" s="178"/>
      <c r="K15" s="65"/>
    </row>
    <row r="16" spans="1:11" ht="31.5" customHeight="1" x14ac:dyDescent="0.25">
      <c r="A16" s="189" t="s">
        <v>368</v>
      </c>
      <c r="B16" s="190"/>
      <c r="C16" s="190"/>
      <c r="D16" s="190"/>
      <c r="E16" s="190"/>
      <c r="F16" s="190"/>
      <c r="G16" s="190"/>
      <c r="H16" s="191"/>
      <c r="K16" s="65"/>
    </row>
    <row r="17" spans="1:15" ht="45" customHeight="1" x14ac:dyDescent="0.25">
      <c r="A17" s="184" t="s">
        <v>369</v>
      </c>
      <c r="B17" s="186"/>
      <c r="C17" s="59">
        <v>0.1333</v>
      </c>
      <c r="D17" s="60"/>
      <c r="E17" s="61"/>
      <c r="F17" s="61"/>
      <c r="G17" s="61"/>
      <c r="H17" s="61"/>
      <c r="I17" s="50">
        <f>IF(H17&lt;&gt;"",20/20,IF(G17&lt;&gt;"",15/20,IF(F17&lt;&gt;"",8/20,IF(E17&lt;&gt;"",2/20,0))))*$C$17*30</f>
        <v>0</v>
      </c>
      <c r="K17" s="65" t="str">
        <f t="shared" ref="K17:K42" si="0">IF(COUNTIF(E17:H17,"")=4,"NON SAISI",IF(COUNTIF(E17:H17,"")=3,"","ERREUR"))</f>
        <v>NON SAISI</v>
      </c>
    </row>
    <row r="18" spans="1:15" ht="48" customHeight="1" x14ac:dyDescent="0.25">
      <c r="A18" s="184" t="s">
        <v>370</v>
      </c>
      <c r="B18" s="186"/>
      <c r="C18" s="59">
        <v>0.46660000000000001</v>
      </c>
      <c r="D18" s="60"/>
      <c r="E18" s="61"/>
      <c r="F18" s="61"/>
      <c r="G18" s="61"/>
      <c r="H18" s="61"/>
      <c r="I18" s="50">
        <f>IF(H18&lt;&gt;"",20/20,IF(G18&lt;&gt;"",15/20,IF(F18&lt;&gt;"",8/20,IF(E18&lt;&gt;"",2/20,0))))*$C$18*30</f>
        <v>0</v>
      </c>
      <c r="K18" s="65" t="str">
        <f t="shared" si="0"/>
        <v>NON SAISI</v>
      </c>
    </row>
    <row r="19" spans="1:15" ht="36" customHeight="1" x14ac:dyDescent="0.25">
      <c r="A19" s="184" t="s">
        <v>371</v>
      </c>
      <c r="B19" s="186"/>
      <c r="C19" s="59">
        <v>0.3</v>
      </c>
      <c r="D19" s="60"/>
      <c r="E19" s="61"/>
      <c r="F19" s="61"/>
      <c r="G19" s="61"/>
      <c r="H19" s="61"/>
      <c r="I19" s="50">
        <f>IF(H19&lt;&gt;"",20/20,IF(G19&lt;&gt;"",15/20,IF(F19&lt;&gt;"",8/20,IF(E19&lt;&gt;"",2/20,0))))*$C$19*30</f>
        <v>0</v>
      </c>
      <c r="K19" s="65" t="str">
        <f t="shared" si="0"/>
        <v>NON SAISI</v>
      </c>
    </row>
    <row r="20" spans="1:15" ht="44.25" customHeight="1" x14ac:dyDescent="0.25">
      <c r="A20" s="184" t="s">
        <v>372</v>
      </c>
      <c r="B20" s="186"/>
      <c r="C20" s="59">
        <v>0.1</v>
      </c>
      <c r="D20" s="60"/>
      <c r="E20" s="61"/>
      <c r="F20" s="61"/>
      <c r="G20" s="61"/>
      <c r="H20" s="61"/>
      <c r="I20" s="50">
        <f>IF(H20&lt;&gt;"",20/20,IF(G20&lt;&gt;"",15/20,IF(F20&lt;&gt;"",8/20,IF(E20&lt;&gt;"",2/20,0))))*$C$20*30</f>
        <v>0</v>
      </c>
      <c r="K20" s="65"/>
    </row>
    <row r="21" spans="1:15" ht="27" customHeight="1" x14ac:dyDescent="0.25">
      <c r="A21" s="75"/>
      <c r="B21" s="158" t="s">
        <v>374</v>
      </c>
      <c r="C21" s="152"/>
      <c r="D21" s="152"/>
      <c r="E21" s="152"/>
      <c r="F21" s="153"/>
      <c r="G21" s="106">
        <f>SUM(I17:I20)</f>
        <v>0</v>
      </c>
      <c r="H21" s="128" t="s">
        <v>373</v>
      </c>
      <c r="K21" s="65"/>
    </row>
    <row r="22" spans="1:15" ht="100.5" customHeight="1" x14ac:dyDescent="0.25">
      <c r="A22" s="187" t="s">
        <v>375</v>
      </c>
      <c r="B22" s="188"/>
      <c r="C22" s="80">
        <v>0.7</v>
      </c>
      <c r="D22" s="38"/>
      <c r="E22" s="38"/>
      <c r="F22" s="38"/>
      <c r="G22" s="38"/>
      <c r="H22" s="38"/>
      <c r="I22" s="50">
        <f>IF(H22&lt;&gt;"",20/20,IF(G22&lt;&gt;"",15/20,IF(F22&lt;&gt;"",8/20,IF(E22&lt;&gt;"",2/20,0))))*$C$22*10</f>
        <v>0</v>
      </c>
      <c r="K22" s="65"/>
      <c r="O22" s="132"/>
    </row>
    <row r="23" spans="1:15" ht="33" customHeight="1" x14ac:dyDescent="0.25">
      <c r="A23" s="184" t="s">
        <v>376</v>
      </c>
      <c r="B23" s="185"/>
      <c r="C23" s="59">
        <v>0.3</v>
      </c>
      <c r="D23" s="76"/>
      <c r="E23" s="119"/>
      <c r="F23" s="119"/>
      <c r="G23" s="61"/>
      <c r="H23" s="83"/>
      <c r="I23" s="50">
        <f>IF(H23&lt;&gt;"",20/20,IF(G23&lt;&gt;"",15/20,IF(F23&lt;&gt;"",8/20,IF(E23&lt;&gt;"",2/20,0))))*$C$23*10</f>
        <v>0</v>
      </c>
      <c r="K23" s="65"/>
    </row>
    <row r="24" spans="1:15" ht="27.75" customHeight="1" x14ac:dyDescent="0.25">
      <c r="A24" s="78"/>
      <c r="B24" s="158" t="s">
        <v>377</v>
      </c>
      <c r="C24" s="152"/>
      <c r="D24" s="152"/>
      <c r="E24" s="152"/>
      <c r="F24" s="153"/>
      <c r="G24" s="106">
        <f>SUM(I22:I23)</f>
        <v>0</v>
      </c>
      <c r="H24" s="128" t="s">
        <v>378</v>
      </c>
      <c r="K24" s="65"/>
    </row>
    <row r="25" spans="1:15" ht="96" customHeight="1" x14ac:dyDescent="0.25">
      <c r="A25" s="182" t="s">
        <v>379</v>
      </c>
      <c r="B25" s="183"/>
      <c r="C25" s="79">
        <v>0.5333</v>
      </c>
      <c r="D25" s="76"/>
      <c r="E25" s="38"/>
      <c r="F25" s="38"/>
      <c r="G25" s="77"/>
      <c r="H25" s="83"/>
      <c r="I25" s="50">
        <f>IF(H25&lt;&gt;"",20/20,IF(G25&lt;&gt;"",15/20,IF(F25&lt;&gt;"",8/20,IF(E25&lt;&gt;"",2/20,0))))*$C$25*30</f>
        <v>0</v>
      </c>
      <c r="K25" s="65"/>
    </row>
    <row r="26" spans="1:15" ht="72.75" customHeight="1" x14ac:dyDescent="0.25">
      <c r="A26" s="184" t="s">
        <v>380</v>
      </c>
      <c r="B26" s="185"/>
      <c r="C26" s="79">
        <v>0.4</v>
      </c>
      <c r="D26" s="76"/>
      <c r="E26" s="38"/>
      <c r="F26" s="38"/>
      <c r="G26" s="77"/>
      <c r="H26" s="83"/>
      <c r="I26" s="50">
        <f>IF(H26&lt;&gt;"",20/20,IF(G26&lt;&gt;"",15/20,IF(F26&lt;&gt;"",8/20,IF(E26&lt;&gt;"",2/20,0))))*$C$26*30</f>
        <v>0</v>
      </c>
      <c r="K26" s="65"/>
    </row>
    <row r="27" spans="1:15" ht="31.5" customHeight="1" x14ac:dyDescent="0.25">
      <c r="A27" s="184" t="s">
        <v>381</v>
      </c>
      <c r="B27" s="192"/>
      <c r="C27" s="79">
        <v>6.6600000000000006E-2</v>
      </c>
      <c r="D27" s="76"/>
      <c r="E27" s="38"/>
      <c r="F27" s="38"/>
      <c r="G27" s="77"/>
      <c r="H27" s="83"/>
      <c r="I27" s="50">
        <f>IF(H27&lt;&gt;"",20/20,IF(G27&lt;&gt;"",15/20,IF(F27&lt;&gt;"",8/20,IF(E27&lt;&gt;"",2/20,0))))*$C$27*30</f>
        <v>0</v>
      </c>
      <c r="K27" s="65"/>
    </row>
    <row r="28" spans="1:15" ht="24.75" customHeight="1" x14ac:dyDescent="0.25">
      <c r="A28" s="82"/>
      <c r="B28" s="158" t="s">
        <v>382</v>
      </c>
      <c r="C28" s="152"/>
      <c r="D28" s="152"/>
      <c r="E28" s="152"/>
      <c r="F28" s="153"/>
      <c r="G28" s="106">
        <f>SUM(I25:I27)</f>
        <v>0</v>
      </c>
      <c r="H28" s="128" t="s">
        <v>373</v>
      </c>
      <c r="K28" s="65"/>
    </row>
    <row r="29" spans="1:15" ht="31.5" customHeight="1" x14ac:dyDescent="0.25">
      <c r="A29" s="82"/>
      <c r="B29" s="159" t="s">
        <v>393</v>
      </c>
      <c r="C29" s="160"/>
      <c r="D29" s="161"/>
      <c r="E29" s="108">
        <f>G21+G24+G28</f>
        <v>0</v>
      </c>
      <c r="F29" s="108" t="s">
        <v>394</v>
      </c>
      <c r="G29" s="92"/>
      <c r="H29" s="81"/>
      <c r="K29" s="65"/>
    </row>
    <row r="30" spans="1:15" ht="32.25" customHeight="1" x14ac:dyDescent="0.25">
      <c r="A30" s="179" t="s">
        <v>383</v>
      </c>
      <c r="B30" s="180"/>
      <c r="C30" s="180"/>
      <c r="D30" s="180"/>
      <c r="E30" s="180"/>
      <c r="F30" s="180"/>
      <c r="G30" s="180"/>
      <c r="H30" s="181"/>
      <c r="K30" s="65"/>
    </row>
    <row r="31" spans="1:15" ht="126.75" customHeight="1" x14ac:dyDescent="0.25">
      <c r="A31" s="213" t="s">
        <v>384</v>
      </c>
      <c r="B31" s="186"/>
      <c r="C31" s="59">
        <v>0.6</v>
      </c>
      <c r="D31" s="60"/>
      <c r="E31" s="61"/>
      <c r="F31" s="61"/>
      <c r="G31" s="61"/>
      <c r="H31" s="61"/>
      <c r="I31" s="50">
        <f>IF(H31&lt;&gt;"",20/20,IF(G31&lt;&gt;"",15/20,IF(F31&lt;&gt;"",8/20,IF(E31&lt;&gt;"",2/20,0))))*$C$31*40</f>
        <v>0</v>
      </c>
      <c r="K31" s="65" t="str">
        <f t="shared" si="0"/>
        <v>NON SAISI</v>
      </c>
    </row>
    <row r="32" spans="1:15" ht="73.5" customHeight="1" x14ac:dyDescent="0.25">
      <c r="A32" s="213" t="s">
        <v>385</v>
      </c>
      <c r="B32" s="186"/>
      <c r="C32" s="59">
        <v>0.4</v>
      </c>
      <c r="D32" s="60"/>
      <c r="E32" s="61"/>
      <c r="F32" s="61"/>
      <c r="G32" s="61"/>
      <c r="H32" s="61"/>
      <c r="I32" s="50">
        <f>IF(H32&lt;&gt;"",20/20,IF(G32&lt;&gt;"",15/20,IF(F32&lt;&gt;"",8/20,IF(E32&lt;&gt;"",2/20,0))))*$C$32*40</f>
        <v>0</v>
      </c>
      <c r="K32" s="65"/>
    </row>
    <row r="33" spans="1:11" ht="30" customHeight="1" x14ac:dyDescent="0.25">
      <c r="A33" s="84"/>
      <c r="B33" s="158" t="s">
        <v>386</v>
      </c>
      <c r="C33" s="152"/>
      <c r="D33" s="152"/>
      <c r="E33" s="152"/>
      <c r="F33" s="153"/>
      <c r="G33" s="106">
        <f>SUM(I31:I32)</f>
        <v>0</v>
      </c>
      <c r="H33" s="130" t="s">
        <v>387</v>
      </c>
      <c r="K33" s="65"/>
    </row>
    <row r="34" spans="1:11" ht="110.25" customHeight="1" x14ac:dyDescent="0.25">
      <c r="A34" s="213" t="s">
        <v>390</v>
      </c>
      <c r="B34" s="186"/>
      <c r="C34" s="79">
        <v>0.5</v>
      </c>
      <c r="D34" s="60"/>
      <c r="E34" s="38"/>
      <c r="F34" s="38"/>
      <c r="G34" s="77"/>
      <c r="H34" s="61"/>
      <c r="I34" s="50">
        <f>IF(H34&lt;&gt;"",20/20,IF(G34&lt;&gt;"",15/20,IF(F34&lt;&gt;"",8/20,IF(E34&lt;&gt;"",2/20,0))))*$C$34*40</f>
        <v>0</v>
      </c>
      <c r="K34" s="65"/>
    </row>
    <row r="35" spans="1:11" ht="70.5" customHeight="1" x14ac:dyDescent="0.25">
      <c r="A35" s="213" t="s">
        <v>389</v>
      </c>
      <c r="B35" s="186"/>
      <c r="C35" s="87">
        <v>0.22500000000000001</v>
      </c>
      <c r="D35" s="60"/>
      <c r="E35" s="38"/>
      <c r="F35" s="38"/>
      <c r="G35" s="77"/>
      <c r="H35" s="61"/>
      <c r="I35" s="50">
        <f>IF(H35&lt;&gt;"",20/20,IF(G35&lt;&gt;"",15/20,IF(F35&lt;&gt;"",8/20,IF(E35&lt;&gt;"",2/20,0))))*$C$35*40</f>
        <v>0</v>
      </c>
      <c r="K35" s="65"/>
    </row>
    <row r="36" spans="1:11" ht="84" customHeight="1" x14ac:dyDescent="0.25">
      <c r="A36" s="213" t="s">
        <v>391</v>
      </c>
      <c r="B36" s="186"/>
      <c r="C36" s="79">
        <v>0.2</v>
      </c>
      <c r="D36" s="60"/>
      <c r="E36" s="38"/>
      <c r="F36" s="38"/>
      <c r="G36" s="77"/>
      <c r="H36" s="61"/>
      <c r="I36" s="50">
        <f>IF(H36&lt;&gt;"",20/20,IF(G36&lt;&gt;"",15/20,IF(F36&lt;&gt;"",8/20,IF(E36&lt;&gt;"",2/20,0))))*$C$36*40</f>
        <v>0</v>
      </c>
      <c r="K36" s="65"/>
    </row>
    <row r="37" spans="1:11" ht="30" customHeight="1" x14ac:dyDescent="0.25">
      <c r="A37" s="214" t="s">
        <v>392</v>
      </c>
      <c r="B37" s="215"/>
      <c r="C37" s="86">
        <v>7.4999999999999997E-2</v>
      </c>
      <c r="D37" s="60"/>
      <c r="E37" s="38"/>
      <c r="F37" s="38"/>
      <c r="G37" s="77"/>
      <c r="H37" s="61"/>
      <c r="I37" s="50">
        <f>IF(H37&lt;&gt;"",20/20,IF(G37&lt;&gt;"",15/20,IF(F37&lt;&gt;"",8/20,IF(E37&lt;&gt;"",2/20,0))))*$C$37*40</f>
        <v>0</v>
      </c>
      <c r="K37" s="65"/>
    </row>
    <row r="38" spans="1:11" ht="27" customHeight="1" x14ac:dyDescent="0.25">
      <c r="A38" s="155" t="s">
        <v>388</v>
      </c>
      <c r="B38" s="156"/>
      <c r="C38" s="156"/>
      <c r="D38" s="156"/>
      <c r="E38" s="156"/>
      <c r="F38" s="157"/>
      <c r="G38" s="88">
        <f>SUM(I34:I37)</f>
        <v>0</v>
      </c>
      <c r="H38" s="131" t="s">
        <v>387</v>
      </c>
      <c r="K38" s="66"/>
    </row>
    <row r="39" spans="1:11" ht="27" customHeight="1" x14ac:dyDescent="0.25">
      <c r="A39" s="211" t="s">
        <v>395</v>
      </c>
      <c r="B39" s="156"/>
      <c r="C39" s="212"/>
      <c r="D39" s="186"/>
      <c r="E39" s="109">
        <f>G33+G38</f>
        <v>0</v>
      </c>
      <c r="F39" s="110" t="s">
        <v>341</v>
      </c>
      <c r="G39" s="90"/>
      <c r="H39" s="91"/>
      <c r="K39" s="66"/>
    </row>
    <row r="40" spans="1:11" ht="27" customHeight="1" x14ac:dyDescent="0.25">
      <c r="A40" s="162" t="s">
        <v>397</v>
      </c>
      <c r="B40" s="156"/>
      <c r="C40" s="157"/>
      <c r="D40" s="105">
        <f>E29+E39</f>
        <v>0</v>
      </c>
      <c r="E40" s="94" t="s">
        <v>398</v>
      </c>
      <c r="F40" s="93"/>
      <c r="G40" s="85"/>
      <c r="H40" s="91"/>
      <c r="K40" s="66"/>
    </row>
    <row r="41" spans="1:11" ht="27" customHeight="1" x14ac:dyDescent="0.25">
      <c r="A41" s="165" t="s">
        <v>399</v>
      </c>
      <c r="B41" s="166"/>
      <c r="C41" s="166"/>
      <c r="D41" s="166"/>
      <c r="E41" s="167"/>
      <c r="F41" s="166"/>
      <c r="G41" s="166"/>
      <c r="H41" s="168"/>
      <c r="K41" s="66"/>
    </row>
    <row r="42" spans="1:11" ht="38.25" customHeight="1" x14ac:dyDescent="0.25">
      <c r="A42" s="62"/>
      <c r="B42" s="163" t="s">
        <v>424</v>
      </c>
      <c r="C42" s="164"/>
      <c r="D42" s="101"/>
      <c r="E42" s="99" t="s">
        <v>400</v>
      </c>
      <c r="F42" s="169"/>
      <c r="G42" s="170"/>
      <c r="H42" s="164"/>
      <c r="K42" s="66" t="str">
        <f t="shared" si="0"/>
        <v/>
      </c>
    </row>
    <row r="43" spans="1:11" ht="41.7" customHeight="1" x14ac:dyDescent="0.25">
      <c r="A43" s="146" t="s">
        <v>429</v>
      </c>
      <c r="B43" s="147"/>
      <c r="C43" s="111">
        <f>D14+D40+D42</f>
        <v>0</v>
      </c>
      <c r="D43" s="112" t="s">
        <v>344</v>
      </c>
      <c r="E43" s="148"/>
      <c r="F43" s="149"/>
      <c r="G43" s="149"/>
      <c r="H43" s="150"/>
    </row>
    <row r="44" spans="1:11" ht="31.5" customHeight="1" x14ac:dyDescent="0.25">
      <c r="A44" s="95"/>
      <c r="B44" s="113" t="s">
        <v>401</v>
      </c>
      <c r="C44" s="114"/>
      <c r="D44" s="115"/>
      <c r="E44" s="116"/>
      <c r="F44" s="116"/>
      <c r="G44" s="117">
        <f>C43/13</f>
        <v>0</v>
      </c>
      <c r="H44" s="118" t="s">
        <v>365</v>
      </c>
    </row>
    <row r="45" spans="1:11" ht="90.6" customHeight="1" x14ac:dyDescent="0.25">
      <c r="A45" s="193" t="s">
        <v>359</v>
      </c>
      <c r="B45" s="194"/>
      <c r="C45" s="195" t="s">
        <v>355</v>
      </c>
      <c r="D45" s="195"/>
      <c r="E45" s="195"/>
      <c r="F45" s="195"/>
      <c r="G45" s="195"/>
      <c r="H45" s="195"/>
    </row>
    <row r="47" spans="1:11" ht="178.5" customHeight="1" x14ac:dyDescent="0.25">
      <c r="A47" s="171" t="s">
        <v>432</v>
      </c>
      <c r="B47" s="172"/>
      <c r="C47" s="172"/>
      <c r="D47" s="172"/>
      <c r="E47" s="172"/>
      <c r="F47" s="172"/>
      <c r="G47" s="172"/>
      <c r="H47" s="173"/>
    </row>
  </sheetData>
  <mergeCells count="48">
    <mergeCell ref="A8:B8"/>
    <mergeCell ref="A10:B10"/>
    <mergeCell ref="A11:B11"/>
    <mergeCell ref="A12:B12"/>
    <mergeCell ref="A39:D39"/>
    <mergeCell ref="B28:F28"/>
    <mergeCell ref="B33:F33"/>
    <mergeCell ref="A31:B31"/>
    <mergeCell ref="A32:B32"/>
    <mergeCell ref="A34:B34"/>
    <mergeCell ref="A35:B35"/>
    <mergeCell ref="A36:B36"/>
    <mergeCell ref="A37:B37"/>
    <mergeCell ref="A7:H7"/>
    <mergeCell ref="A1:B1"/>
    <mergeCell ref="C1:H1"/>
    <mergeCell ref="A2:B2"/>
    <mergeCell ref="B4:H4"/>
    <mergeCell ref="E2:H2"/>
    <mergeCell ref="C2:D2"/>
    <mergeCell ref="A47:H47"/>
    <mergeCell ref="A9:B9"/>
    <mergeCell ref="A15:H15"/>
    <mergeCell ref="A30:H30"/>
    <mergeCell ref="A25:B25"/>
    <mergeCell ref="A23:B23"/>
    <mergeCell ref="A20:B20"/>
    <mergeCell ref="A26:B26"/>
    <mergeCell ref="A22:B22"/>
    <mergeCell ref="A16:H16"/>
    <mergeCell ref="A17:B17"/>
    <mergeCell ref="A18:B18"/>
    <mergeCell ref="A19:B19"/>
    <mergeCell ref="A27:B27"/>
    <mergeCell ref="A45:B45"/>
    <mergeCell ref="C45:H45"/>
    <mergeCell ref="A43:B43"/>
    <mergeCell ref="E43:H43"/>
    <mergeCell ref="A13:E13"/>
    <mergeCell ref="B14:C14"/>
    <mergeCell ref="A38:F38"/>
    <mergeCell ref="B24:F24"/>
    <mergeCell ref="B21:F21"/>
    <mergeCell ref="B29:D29"/>
    <mergeCell ref="A40:C40"/>
    <mergeCell ref="B42:C42"/>
    <mergeCell ref="A41:H41"/>
    <mergeCell ref="F42:H42"/>
  </mergeCells>
  <pageMargins left="0.7" right="0.7" top="0.75" bottom="0.75" header="0.3" footer="0.3"/>
  <pageSetup paperSize="9" scale="8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18"/>
  <sheetViews>
    <sheetView zoomScale="70" zoomScaleNormal="70" workbookViewId="0">
      <selection activeCell="K16" sqref="K16"/>
    </sheetView>
  </sheetViews>
  <sheetFormatPr baseColWidth="10" defaultColWidth="11.109375" defaultRowHeight="13.8" x14ac:dyDescent="0.25"/>
  <cols>
    <col min="1" max="1" width="39.88671875" style="47" customWidth="1"/>
    <col min="2" max="2" width="35.44140625" style="47" customWidth="1"/>
    <col min="3" max="3" width="7.44140625" style="48" customWidth="1"/>
    <col min="4" max="4" width="4.88671875" style="48" customWidth="1"/>
    <col min="5" max="5" width="4.5546875" style="49" customWidth="1"/>
    <col min="6" max="6" width="5.109375" style="49" customWidth="1"/>
    <col min="7" max="8" width="4.88671875" style="49" customWidth="1"/>
    <col min="9" max="9" width="1.6640625" style="47" customWidth="1"/>
    <col min="10" max="10" width="2.88671875" style="47" customWidth="1"/>
    <col min="11" max="16384" width="11.109375" style="47"/>
  </cols>
  <sheetData>
    <row r="1" spans="1:9" ht="44.25" customHeight="1" x14ac:dyDescent="0.25">
      <c r="A1" s="219" t="s">
        <v>403</v>
      </c>
      <c r="B1" s="220"/>
      <c r="C1" s="221" t="s">
        <v>345</v>
      </c>
      <c r="D1" s="222"/>
      <c r="E1" s="222"/>
      <c r="F1" s="222"/>
      <c r="G1" s="222"/>
      <c r="H1" s="223"/>
    </row>
    <row r="2" spans="1:9" ht="52.5" customHeight="1" x14ac:dyDescent="0.25">
      <c r="A2" s="219" t="s">
        <v>406</v>
      </c>
      <c r="B2" s="220"/>
      <c r="C2" s="219" t="s">
        <v>346</v>
      </c>
      <c r="D2" s="226"/>
      <c r="E2" s="220"/>
      <c r="F2" s="96" t="s">
        <v>407</v>
      </c>
      <c r="G2" s="97"/>
      <c r="H2" s="97"/>
    </row>
    <row r="3" spans="1:9" ht="17.25" customHeight="1" thickBot="1" x14ac:dyDescent="0.3">
      <c r="A3" s="51"/>
      <c r="B3" s="51"/>
      <c r="C3" s="52"/>
      <c r="D3" s="52"/>
      <c r="E3" s="53"/>
      <c r="F3" s="54"/>
      <c r="G3" s="54"/>
      <c r="H3" s="54"/>
    </row>
    <row r="4" spans="1:9" ht="17.25" customHeight="1" thickBot="1" x14ac:dyDescent="0.3">
      <c r="A4" s="55" t="s">
        <v>347</v>
      </c>
      <c r="B4" s="204"/>
      <c r="C4" s="205"/>
      <c r="D4" s="205"/>
      <c r="E4" s="205"/>
      <c r="F4" s="205"/>
      <c r="G4" s="205"/>
      <c r="H4" s="206"/>
    </row>
    <row r="5" spans="1:9" ht="17.25" customHeight="1" x14ac:dyDescent="0.25">
      <c r="A5" s="51"/>
      <c r="B5" s="51"/>
      <c r="C5" s="52"/>
      <c r="D5" s="52"/>
      <c r="E5" s="53"/>
      <c r="F5" s="54"/>
      <c r="G5" s="54"/>
      <c r="H5" s="54"/>
    </row>
    <row r="6" spans="1:9" ht="20.25" customHeight="1" x14ac:dyDescent="0.25">
      <c r="A6" s="67" t="s">
        <v>348</v>
      </c>
      <c r="B6" s="56" t="s">
        <v>358</v>
      </c>
      <c r="C6" s="57" t="s">
        <v>349</v>
      </c>
      <c r="D6" s="58" t="s">
        <v>350</v>
      </c>
      <c r="E6" s="56" t="s">
        <v>351</v>
      </c>
      <c r="F6" s="56" t="s">
        <v>352</v>
      </c>
      <c r="G6" s="56" t="s">
        <v>353</v>
      </c>
      <c r="H6" s="56" t="s">
        <v>354</v>
      </c>
    </row>
    <row r="7" spans="1:9" ht="26.25" customHeight="1" x14ac:dyDescent="0.25">
      <c r="A7" s="224" t="s">
        <v>425</v>
      </c>
      <c r="B7" s="225"/>
      <c r="C7" s="225"/>
      <c r="D7" s="225"/>
      <c r="E7" s="225"/>
      <c r="F7" s="225"/>
      <c r="G7" s="225"/>
      <c r="H7" s="225"/>
    </row>
    <row r="8" spans="1:9" ht="147.75" customHeight="1" x14ac:dyDescent="0.25">
      <c r="A8" s="209" t="s">
        <v>408</v>
      </c>
      <c r="B8" s="210"/>
      <c r="C8" s="59">
        <v>0.46600000000000003</v>
      </c>
      <c r="D8" s="71"/>
      <c r="E8" s="71"/>
      <c r="F8" s="71"/>
      <c r="G8" s="71"/>
      <c r="H8" s="71"/>
      <c r="I8" s="47">
        <f>IF(H8&lt;&gt;"",20/20,IF(G8&lt;&gt;"",15/20,IF(F8&lt;&gt;"",8/20,IF(E8&lt;&gt;"",2/20,0))))*$C$8*15</f>
        <v>0</v>
      </c>
    </row>
    <row r="9" spans="1:9" ht="66" customHeight="1" x14ac:dyDescent="0.25">
      <c r="A9" s="174" t="s">
        <v>409</v>
      </c>
      <c r="B9" s="175"/>
      <c r="C9" s="59">
        <v>0.33300000000000002</v>
      </c>
      <c r="D9" s="69"/>
      <c r="E9" s="70"/>
      <c r="F9" s="70"/>
      <c r="G9" s="70"/>
      <c r="H9" s="70"/>
      <c r="I9" s="47">
        <f>IF(H9&lt;&gt;"",20/20,IF(G9&lt;&gt;"",15/20,IF(F9&lt;&gt;"",8/20,IF(E9&lt;&gt;"",2/20,0))))*$C$9*15</f>
        <v>0</v>
      </c>
    </row>
    <row r="10" spans="1:9" ht="93.75" customHeight="1" x14ac:dyDescent="0.25">
      <c r="A10" s="174" t="s">
        <v>411</v>
      </c>
      <c r="B10" s="230"/>
      <c r="C10" s="59">
        <v>0.2</v>
      </c>
      <c r="D10" s="69"/>
      <c r="E10" s="70"/>
      <c r="F10" s="70"/>
      <c r="G10" s="70"/>
      <c r="H10" s="70"/>
      <c r="I10" s="47">
        <f>IF(H10&lt;&gt;"",20/20,IF(G10&lt;&gt;"",15/20,IF(F10&lt;&gt;"",8/20,IF(E10&lt;&gt;"",2/20,0))))*$C$10*15</f>
        <v>0</v>
      </c>
    </row>
    <row r="11" spans="1:9" ht="36" customHeight="1" x14ac:dyDescent="0.25">
      <c r="A11" s="174" t="s">
        <v>410</v>
      </c>
      <c r="B11" s="227"/>
      <c r="C11" s="228"/>
      <c r="D11" s="228"/>
      <c r="E11" s="228"/>
      <c r="F11" s="229"/>
      <c r="G11" s="98">
        <f>SUM(I8:I10)</f>
        <v>0</v>
      </c>
      <c r="H11" s="98" t="s">
        <v>412</v>
      </c>
    </row>
    <row r="12" spans="1:9" ht="23.25" customHeight="1" x14ac:dyDescent="0.25">
      <c r="A12" s="232" t="s">
        <v>426</v>
      </c>
      <c r="B12" s="233"/>
      <c r="C12" s="153"/>
      <c r="D12" s="100">
        <f>G11*3</f>
        <v>0</v>
      </c>
      <c r="E12" s="99" t="s">
        <v>413</v>
      </c>
      <c r="F12" s="231"/>
      <c r="G12" s="170"/>
      <c r="H12" s="164"/>
    </row>
    <row r="13" spans="1:9" ht="80.25" customHeight="1" x14ac:dyDescent="0.25">
      <c r="A13" s="234" t="s">
        <v>414</v>
      </c>
      <c r="B13" s="185"/>
      <c r="C13" s="235" t="s">
        <v>415</v>
      </c>
      <c r="D13" s="236"/>
      <c r="E13" s="236"/>
      <c r="F13" s="236"/>
      <c r="G13" s="236"/>
      <c r="H13" s="237"/>
    </row>
    <row r="14" spans="1:9" ht="33.75" customHeight="1" x14ac:dyDescent="0.25">
      <c r="A14" s="216" t="s">
        <v>416</v>
      </c>
      <c r="B14" s="217"/>
      <c r="C14" s="217"/>
      <c r="D14" s="217"/>
      <c r="E14" s="217"/>
      <c r="F14" s="217"/>
      <c r="G14" s="217"/>
      <c r="H14" s="218"/>
    </row>
    <row r="15" spans="1:9" ht="39.75" customHeight="1" x14ac:dyDescent="0.25">
      <c r="A15" s="163" t="s">
        <v>427</v>
      </c>
      <c r="B15" s="160"/>
      <c r="C15" s="161"/>
      <c r="D15" s="101"/>
      <c r="E15" s="99" t="s">
        <v>412</v>
      </c>
      <c r="F15" s="169"/>
      <c r="G15" s="170"/>
      <c r="H15" s="164"/>
    </row>
    <row r="16" spans="1:9" ht="32.25" customHeight="1" x14ac:dyDescent="0.25">
      <c r="A16" s="238" t="s">
        <v>428</v>
      </c>
      <c r="B16" s="239"/>
      <c r="C16" s="120">
        <f>D12+D15</f>
        <v>0</v>
      </c>
      <c r="D16" s="121" t="s">
        <v>400</v>
      </c>
      <c r="E16" s="240"/>
      <c r="F16" s="241"/>
      <c r="G16" s="241"/>
      <c r="H16" s="242"/>
    </row>
    <row r="17" spans="1:8" ht="33.75" customHeight="1" x14ac:dyDescent="0.25">
      <c r="A17" s="102"/>
      <c r="B17" s="122" t="s">
        <v>417</v>
      </c>
      <c r="C17" s="123"/>
      <c r="D17" s="124"/>
      <c r="E17" s="125"/>
      <c r="F17" s="125"/>
      <c r="G17" s="126">
        <f>C16/3</f>
        <v>0</v>
      </c>
      <c r="H17" s="127" t="s">
        <v>365</v>
      </c>
    </row>
    <row r="18" spans="1:8" ht="47.25" customHeight="1" x14ac:dyDescent="0.25">
      <c r="A18" s="193" t="s">
        <v>418</v>
      </c>
      <c r="B18" s="194"/>
      <c r="C18" s="195" t="s">
        <v>355</v>
      </c>
      <c r="D18" s="195"/>
      <c r="E18" s="195"/>
      <c r="F18" s="195"/>
      <c r="G18" s="195"/>
      <c r="H18" s="195"/>
    </row>
  </sheetData>
  <mergeCells count="21">
    <mergeCell ref="A16:B16"/>
    <mergeCell ref="E16:H16"/>
    <mergeCell ref="A15:C15"/>
    <mergeCell ref="A18:B18"/>
    <mergeCell ref="C18:H18"/>
    <mergeCell ref="A14:H14"/>
    <mergeCell ref="F15:H15"/>
    <mergeCell ref="A1:B1"/>
    <mergeCell ref="C1:H1"/>
    <mergeCell ref="B4:H4"/>
    <mergeCell ref="A8:B8"/>
    <mergeCell ref="A9:B9"/>
    <mergeCell ref="A7:H7"/>
    <mergeCell ref="A2:B2"/>
    <mergeCell ref="C2:E2"/>
    <mergeCell ref="A11:F11"/>
    <mergeCell ref="A10:B10"/>
    <mergeCell ref="F12:H12"/>
    <mergeCell ref="A12:C12"/>
    <mergeCell ref="A13:B13"/>
    <mergeCell ref="C13:H13"/>
  </mergeCells>
  <pageMargins left="0.7" right="0.7" top="0.75" bottom="0.75" header="0.3" footer="0.3"/>
  <pageSetup paperSize="9" scale="84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10"/>
  <sheetViews>
    <sheetView showGridLines="0" topLeftCell="D1" zoomScale="80" zoomScaleNormal="80" workbookViewId="0">
      <selection activeCell="D1" sqref="A1:XFD1048576"/>
    </sheetView>
  </sheetViews>
  <sheetFormatPr baseColWidth="10" defaultColWidth="11.44140625" defaultRowHeight="13.8" x14ac:dyDescent="0.3"/>
  <cols>
    <col min="1" max="1" width="123.5546875" customWidth="1"/>
    <col min="2" max="2" width="76.44140625" customWidth="1"/>
    <col min="3" max="3" width="83" style="1" customWidth="1"/>
    <col min="4" max="4" width="97.5546875" customWidth="1"/>
    <col min="5" max="5" width="97.5546875" style="26" customWidth="1"/>
    <col min="6" max="6" width="44.109375" customWidth="1"/>
  </cols>
  <sheetData>
    <row r="1" spans="1:6" x14ac:dyDescent="0.25">
      <c r="A1" t="s">
        <v>74</v>
      </c>
      <c r="B1" s="3" t="s">
        <v>73</v>
      </c>
      <c r="C1" s="3" t="s">
        <v>76</v>
      </c>
      <c r="D1" s="3" t="s">
        <v>75</v>
      </c>
      <c r="E1" s="3" t="s">
        <v>328</v>
      </c>
      <c r="F1" s="3" t="s">
        <v>329</v>
      </c>
    </row>
    <row r="2" spans="1:6" ht="27" customHeight="1" x14ac:dyDescent="0.3">
      <c r="A2" s="4" t="s">
        <v>146</v>
      </c>
      <c r="B2" s="4" t="s">
        <v>152</v>
      </c>
      <c r="C2" s="5" t="s">
        <v>78</v>
      </c>
      <c r="D2" s="6" t="s">
        <v>104</v>
      </c>
      <c r="E2" s="7" t="s">
        <v>230</v>
      </c>
      <c r="F2" s="8" t="s">
        <v>288</v>
      </c>
    </row>
    <row r="3" spans="1:6" ht="27" customHeight="1" x14ac:dyDescent="0.3">
      <c r="A3" s="9" t="s">
        <v>147</v>
      </c>
      <c r="B3" s="10" t="s">
        <v>1</v>
      </c>
      <c r="C3" s="5" t="s">
        <v>79</v>
      </c>
      <c r="D3" s="11" t="s">
        <v>103</v>
      </c>
      <c r="E3" s="12" t="s">
        <v>233</v>
      </c>
      <c r="F3" s="13" t="s">
        <v>289</v>
      </c>
    </row>
    <row r="4" spans="1:6" ht="27" customHeight="1" x14ac:dyDescent="0.3">
      <c r="A4" s="4" t="s">
        <v>148</v>
      </c>
      <c r="B4" s="5" t="s">
        <v>2</v>
      </c>
      <c r="C4" s="10" t="s">
        <v>81</v>
      </c>
      <c r="D4" s="6" t="s">
        <v>80</v>
      </c>
      <c r="E4" s="12" t="s">
        <v>234</v>
      </c>
      <c r="F4" s="8" t="s">
        <v>290</v>
      </c>
    </row>
    <row r="5" spans="1:6" ht="27" customHeight="1" x14ac:dyDescent="0.3">
      <c r="A5" s="9" t="s">
        <v>149</v>
      </c>
      <c r="B5" s="10" t="s">
        <v>3</v>
      </c>
      <c r="C5" s="5" t="s">
        <v>82</v>
      </c>
      <c r="D5" s="11" t="s">
        <v>92</v>
      </c>
      <c r="E5" s="12" t="s">
        <v>235</v>
      </c>
      <c r="F5" s="13" t="s">
        <v>291</v>
      </c>
    </row>
    <row r="6" spans="1:6" ht="27" customHeight="1" x14ac:dyDescent="0.3">
      <c r="A6" s="4" t="s">
        <v>150</v>
      </c>
      <c r="B6" s="5" t="s">
        <v>4</v>
      </c>
      <c r="C6" s="10" t="s">
        <v>83</v>
      </c>
      <c r="D6" s="6" t="s">
        <v>93</v>
      </c>
      <c r="E6" s="12" t="s">
        <v>236</v>
      </c>
      <c r="F6" s="8" t="s">
        <v>292</v>
      </c>
    </row>
    <row r="7" spans="1:6" ht="27" customHeight="1" x14ac:dyDescent="0.3">
      <c r="A7" s="9" t="s">
        <v>151</v>
      </c>
      <c r="B7" s="9" t="s">
        <v>153</v>
      </c>
      <c r="C7" s="5" t="s">
        <v>84</v>
      </c>
      <c r="D7" s="6" t="s">
        <v>105</v>
      </c>
      <c r="E7" s="12" t="s">
        <v>237</v>
      </c>
      <c r="F7" s="13" t="s">
        <v>293</v>
      </c>
    </row>
    <row r="8" spans="1:6" ht="13.5" customHeight="1" x14ac:dyDescent="0.3">
      <c r="B8" s="14" t="s">
        <v>5</v>
      </c>
      <c r="C8" s="10" t="s">
        <v>85</v>
      </c>
      <c r="D8" s="15" t="s">
        <v>176</v>
      </c>
      <c r="E8" s="12" t="s">
        <v>238</v>
      </c>
      <c r="F8" s="8" t="s">
        <v>294</v>
      </c>
    </row>
    <row r="9" spans="1:6" ht="22.2" x14ac:dyDescent="0.3">
      <c r="B9" s="16" t="s">
        <v>6</v>
      </c>
      <c r="C9" s="5" t="s">
        <v>86</v>
      </c>
      <c r="D9" s="6" t="s">
        <v>106</v>
      </c>
      <c r="E9" s="12" t="s">
        <v>239</v>
      </c>
      <c r="F9" s="13" t="s">
        <v>295</v>
      </c>
    </row>
    <row r="10" spans="1:6" x14ac:dyDescent="0.3">
      <c r="B10" s="4" t="s">
        <v>154</v>
      </c>
      <c r="C10" s="10" t="s">
        <v>87</v>
      </c>
      <c r="D10" s="11" t="s">
        <v>175</v>
      </c>
      <c r="E10" s="12" t="s">
        <v>259</v>
      </c>
      <c r="F10" s="8" t="s">
        <v>296</v>
      </c>
    </row>
    <row r="11" spans="1:6" ht="22.2" x14ac:dyDescent="0.3">
      <c r="A11" s="2" t="s">
        <v>68</v>
      </c>
      <c r="B11" s="16" t="s">
        <v>7</v>
      </c>
      <c r="C11" s="5" t="s">
        <v>88</v>
      </c>
      <c r="D11" s="6" t="s">
        <v>107</v>
      </c>
      <c r="E11" s="12" t="s">
        <v>240</v>
      </c>
      <c r="F11" s="13" t="s">
        <v>297</v>
      </c>
    </row>
    <row r="12" spans="1:6" ht="18.75" customHeight="1" x14ac:dyDescent="0.3">
      <c r="A12" t="s">
        <v>69</v>
      </c>
      <c r="B12" s="14" t="s">
        <v>8</v>
      </c>
      <c r="C12" s="10" t="s">
        <v>89</v>
      </c>
      <c r="D12" s="6" t="s">
        <v>108</v>
      </c>
      <c r="E12" s="12" t="s">
        <v>241</v>
      </c>
      <c r="F12" s="8" t="s">
        <v>298</v>
      </c>
    </row>
    <row r="13" spans="1:6" ht="19.5" customHeight="1" x14ac:dyDescent="0.3">
      <c r="A13" t="s">
        <v>313</v>
      </c>
      <c r="B13" s="16" t="s">
        <v>9</v>
      </c>
      <c r="C13" s="5" t="s">
        <v>90</v>
      </c>
      <c r="D13" s="11" t="s">
        <v>109</v>
      </c>
      <c r="E13" s="12" t="s">
        <v>260</v>
      </c>
      <c r="F13" s="13" t="s">
        <v>299</v>
      </c>
    </row>
    <row r="14" spans="1:6" x14ac:dyDescent="0.3">
      <c r="A14" t="s">
        <v>70</v>
      </c>
      <c r="B14" s="14" t="s">
        <v>10</v>
      </c>
      <c r="C14" s="10" t="s">
        <v>91</v>
      </c>
      <c r="D14" s="6" t="s">
        <v>177</v>
      </c>
      <c r="E14" s="12" t="s">
        <v>242</v>
      </c>
      <c r="F14" s="8" t="s">
        <v>300</v>
      </c>
    </row>
    <row r="15" spans="1:6" x14ac:dyDescent="0.3">
      <c r="A15" t="s">
        <v>71</v>
      </c>
      <c r="B15" s="17" t="s">
        <v>155</v>
      </c>
      <c r="C15" s="10" t="s">
        <v>141</v>
      </c>
      <c r="D15" s="11" t="s">
        <v>110</v>
      </c>
      <c r="E15" s="12" t="s">
        <v>243</v>
      </c>
      <c r="F15" s="13" t="s">
        <v>301</v>
      </c>
    </row>
    <row r="16" spans="1:6" x14ac:dyDescent="0.3">
      <c r="A16" t="s">
        <v>72</v>
      </c>
      <c r="B16" s="14" t="s">
        <v>11</v>
      </c>
      <c r="C16" s="10" t="s">
        <v>142</v>
      </c>
      <c r="D16" s="6" t="s">
        <v>111</v>
      </c>
      <c r="E16" s="12" t="s">
        <v>244</v>
      </c>
      <c r="F16" s="8" t="s">
        <v>302</v>
      </c>
    </row>
    <row r="17" spans="1:6" x14ac:dyDescent="0.3">
      <c r="A17" t="s">
        <v>0</v>
      </c>
      <c r="B17" s="16" t="s">
        <v>12</v>
      </c>
      <c r="C17" s="5" t="s">
        <v>143</v>
      </c>
      <c r="D17" s="6" t="s">
        <v>112</v>
      </c>
      <c r="E17" s="12" t="s">
        <v>245</v>
      </c>
      <c r="F17" s="13" t="s">
        <v>303</v>
      </c>
    </row>
    <row r="18" spans="1:6" ht="15" customHeight="1" x14ac:dyDescent="0.3">
      <c r="B18" s="14" t="s">
        <v>13</v>
      </c>
      <c r="C18" s="10" t="s">
        <v>144</v>
      </c>
      <c r="D18" s="11" t="s">
        <v>113</v>
      </c>
      <c r="E18" s="12" t="s">
        <v>261</v>
      </c>
      <c r="F18" s="8" t="s">
        <v>304</v>
      </c>
    </row>
    <row r="19" spans="1:6" ht="65.400000000000006" x14ac:dyDescent="0.3">
      <c r="B19" s="16" t="s">
        <v>284</v>
      </c>
      <c r="C19" s="5" t="s">
        <v>145</v>
      </c>
      <c r="D19" s="6" t="s">
        <v>114</v>
      </c>
      <c r="E19" s="12" t="s">
        <v>246</v>
      </c>
      <c r="F19" s="13" t="s">
        <v>305</v>
      </c>
    </row>
    <row r="20" spans="1:6" x14ac:dyDescent="0.3">
      <c r="B20" s="5" t="s">
        <v>14</v>
      </c>
      <c r="C20" s="10" t="s">
        <v>94</v>
      </c>
      <c r="D20" s="11" t="s">
        <v>115</v>
      </c>
      <c r="E20" s="12" t="s">
        <v>247</v>
      </c>
      <c r="F20" s="8" t="s">
        <v>306</v>
      </c>
    </row>
    <row r="21" spans="1:6" x14ac:dyDescent="0.3">
      <c r="B21" s="9" t="s">
        <v>156</v>
      </c>
      <c r="C21" s="5" t="s">
        <v>95</v>
      </c>
      <c r="D21" s="6" t="s">
        <v>116</v>
      </c>
      <c r="E21" s="12" t="s">
        <v>262</v>
      </c>
      <c r="F21" s="13" t="s">
        <v>307</v>
      </c>
    </row>
    <row r="22" spans="1:6" x14ac:dyDescent="0.3">
      <c r="B22" s="5" t="s">
        <v>15</v>
      </c>
      <c r="C22" s="10" t="s">
        <v>96</v>
      </c>
      <c r="D22" s="6" t="s">
        <v>117</v>
      </c>
      <c r="E22" s="12" t="s">
        <v>248</v>
      </c>
      <c r="F22" s="8" t="s">
        <v>308</v>
      </c>
    </row>
    <row r="23" spans="1:6" x14ac:dyDescent="0.3">
      <c r="B23" s="10" t="s">
        <v>16</v>
      </c>
      <c r="C23" s="5" t="s">
        <v>97</v>
      </c>
      <c r="D23" s="11" t="s">
        <v>118</v>
      </c>
      <c r="E23" s="12" t="s">
        <v>263</v>
      </c>
      <c r="F23" s="13" t="s">
        <v>309</v>
      </c>
    </row>
    <row r="24" spans="1:6" ht="15.75" customHeight="1" x14ac:dyDescent="0.3">
      <c r="B24" s="4" t="s">
        <v>157</v>
      </c>
      <c r="C24" s="10" t="s">
        <v>98</v>
      </c>
      <c r="D24" s="6" t="s">
        <v>119</v>
      </c>
      <c r="E24" s="12" t="s">
        <v>285</v>
      </c>
      <c r="F24" s="8" t="s">
        <v>310</v>
      </c>
    </row>
    <row r="25" spans="1:6" x14ac:dyDescent="0.3">
      <c r="B25" s="10" t="s">
        <v>17</v>
      </c>
      <c r="C25" s="5" t="s">
        <v>99</v>
      </c>
      <c r="D25" s="11" t="s">
        <v>120</v>
      </c>
      <c r="E25" s="7" t="s">
        <v>231</v>
      </c>
      <c r="F25" s="13" t="s">
        <v>311</v>
      </c>
    </row>
    <row r="26" spans="1:6" x14ac:dyDescent="0.3">
      <c r="B26" s="5" t="s">
        <v>18</v>
      </c>
      <c r="C26" s="10" t="s">
        <v>226</v>
      </c>
      <c r="D26" s="6" t="s">
        <v>121</v>
      </c>
      <c r="E26" s="12" t="s">
        <v>249</v>
      </c>
      <c r="F26" s="8" t="s">
        <v>312</v>
      </c>
    </row>
    <row r="27" spans="1:6" x14ac:dyDescent="0.3">
      <c r="B27" s="9" t="s">
        <v>158</v>
      </c>
      <c r="C27" s="5" t="s">
        <v>227</v>
      </c>
      <c r="D27" s="6" t="s">
        <v>122</v>
      </c>
      <c r="E27" s="12" t="s">
        <v>250</v>
      </c>
      <c r="F27" t="e">
        <f>IF(+#REF!="","",+#REF!)</f>
        <v>#REF!</v>
      </c>
    </row>
    <row r="28" spans="1:6" x14ac:dyDescent="0.3">
      <c r="B28" s="5" t="s">
        <v>19</v>
      </c>
      <c r="C28" s="5" t="s">
        <v>228</v>
      </c>
      <c r="D28" s="11" t="s">
        <v>123</v>
      </c>
      <c r="E28" s="12" t="s">
        <v>251</v>
      </c>
      <c r="F28" t="e">
        <f>IF(+#REF!="","",+#REF!)</f>
        <v>#REF!</v>
      </c>
    </row>
    <row r="29" spans="1:6" x14ac:dyDescent="0.3">
      <c r="B29" s="10" t="s">
        <v>20</v>
      </c>
      <c r="C29" s="10" t="s">
        <v>225</v>
      </c>
      <c r="D29" s="6" t="s">
        <v>124</v>
      </c>
      <c r="E29" s="12" t="s">
        <v>252</v>
      </c>
      <c r="F29" t="e">
        <f>IF(+#REF!="","",+#REF!)</f>
        <v>#REF!</v>
      </c>
    </row>
    <row r="30" spans="1:6" x14ac:dyDescent="0.3">
      <c r="B30" s="4" t="s">
        <v>159</v>
      </c>
      <c r="C30" s="5" t="s">
        <v>229</v>
      </c>
      <c r="D30" s="11" t="s">
        <v>125</v>
      </c>
      <c r="E30" s="12" t="s">
        <v>253</v>
      </c>
      <c r="F30" t="e">
        <f>IF(+#REF!="","",+#REF!)</f>
        <v>#REF!</v>
      </c>
    </row>
    <row r="31" spans="1:6" x14ac:dyDescent="0.3">
      <c r="B31" s="10" t="s">
        <v>21</v>
      </c>
      <c r="C31" s="10" t="s">
        <v>219</v>
      </c>
      <c r="D31" s="6" t="s">
        <v>126</v>
      </c>
      <c r="E31" s="12" t="s">
        <v>254</v>
      </c>
      <c r="F31" t="e">
        <f>IF(+#REF!="","",+#REF!)</f>
        <v>#REF!</v>
      </c>
    </row>
    <row r="32" spans="1:6" x14ac:dyDescent="0.3">
      <c r="B32" s="5" t="s">
        <v>22</v>
      </c>
      <c r="C32" s="5" t="s">
        <v>220</v>
      </c>
      <c r="D32" s="6" t="s">
        <v>127</v>
      </c>
      <c r="E32" s="12" t="s">
        <v>255</v>
      </c>
      <c r="F32" t="e">
        <f>IF(+#REF!="","",+#REF!)</f>
        <v>#REF!</v>
      </c>
    </row>
    <row r="33" spans="2:6" ht="13.5" customHeight="1" x14ac:dyDescent="0.3">
      <c r="B33" s="9" t="s">
        <v>160</v>
      </c>
      <c r="C33" s="10" t="s">
        <v>221</v>
      </c>
      <c r="D33" s="11" t="s">
        <v>128</v>
      </c>
      <c r="E33" s="12" t="s">
        <v>256</v>
      </c>
      <c r="F33" t="e">
        <f>IF(+#REF!="","",+#REF!)</f>
        <v>#REF!</v>
      </c>
    </row>
    <row r="34" spans="2:6" x14ac:dyDescent="0.3">
      <c r="B34" s="5" t="s">
        <v>23</v>
      </c>
      <c r="C34" s="5" t="s">
        <v>222</v>
      </c>
      <c r="D34" s="6" t="s">
        <v>129</v>
      </c>
      <c r="E34" s="12" t="s">
        <v>257</v>
      </c>
      <c r="F34" t="e">
        <f>IF(+#REF!="","",+#REF!)</f>
        <v>#REF!</v>
      </c>
    </row>
    <row r="35" spans="2:6" ht="15" customHeight="1" x14ac:dyDescent="0.3">
      <c r="B35" s="10" t="s">
        <v>24</v>
      </c>
      <c r="C35" s="10" t="s">
        <v>223</v>
      </c>
      <c r="D35" s="11" t="s">
        <v>130</v>
      </c>
      <c r="E35" s="12" t="s">
        <v>264</v>
      </c>
      <c r="F35" t="e">
        <f>IF(+#REF!="","",+#REF!)</f>
        <v>#REF!</v>
      </c>
    </row>
    <row r="36" spans="2:6" ht="22.2" x14ac:dyDescent="0.3">
      <c r="B36" s="14" t="s">
        <v>25</v>
      </c>
      <c r="C36" s="10" t="s">
        <v>224</v>
      </c>
      <c r="D36" s="6" t="s">
        <v>131</v>
      </c>
      <c r="E36" s="12" t="s">
        <v>258</v>
      </c>
      <c r="F36" t="e">
        <f>IF(+#REF!="","",+#REF!)</f>
        <v>#REF!</v>
      </c>
    </row>
    <row r="37" spans="2:6" x14ac:dyDescent="0.3">
      <c r="B37" s="10" t="s">
        <v>26</v>
      </c>
      <c r="C37" s="5"/>
      <c r="D37" s="6" t="s">
        <v>132</v>
      </c>
      <c r="E37" s="12" t="s">
        <v>286</v>
      </c>
      <c r="F37" t="e">
        <f>IF(+#REF!="","",+#REF!)</f>
        <v>#REF!</v>
      </c>
    </row>
    <row r="38" spans="2:6" x14ac:dyDescent="0.3">
      <c r="B38" s="5" t="s">
        <v>27</v>
      </c>
      <c r="C38" s="10"/>
      <c r="D38" s="11" t="s">
        <v>133</v>
      </c>
      <c r="E38" s="12" t="s">
        <v>287</v>
      </c>
      <c r="F38" t="e">
        <f>IF(+#REF!="","",+#REF!)</f>
        <v>#REF!</v>
      </c>
    </row>
    <row r="39" spans="2:6" ht="12.75" customHeight="1" x14ac:dyDescent="0.3">
      <c r="B39" s="9" t="s">
        <v>161</v>
      </c>
      <c r="C39" s="5"/>
      <c r="D39" s="6" t="s">
        <v>134</v>
      </c>
      <c r="E39" s="7" t="s">
        <v>265</v>
      </c>
      <c r="F39" t="e">
        <f>IF(+#REF!="","",+#REF!)</f>
        <v>#REF!</v>
      </c>
    </row>
    <row r="40" spans="2:6" x14ac:dyDescent="0.3">
      <c r="B40" s="5" t="s">
        <v>28</v>
      </c>
      <c r="C40" s="10"/>
      <c r="D40" s="11" t="s">
        <v>100</v>
      </c>
      <c r="E40" s="18" t="s">
        <v>314</v>
      </c>
      <c r="F40" t="e">
        <f>IF(+#REF!="","",+#REF!)</f>
        <v>#REF!</v>
      </c>
    </row>
    <row r="41" spans="2:6" x14ac:dyDescent="0.3">
      <c r="B41" s="10" t="s">
        <v>29</v>
      </c>
      <c r="C41" s="5"/>
      <c r="D41" s="6" t="s">
        <v>101</v>
      </c>
      <c r="E41" s="18" t="s">
        <v>315</v>
      </c>
      <c r="F41" t="e">
        <f>IF(+#REF!="","",+#REF!)</f>
        <v>#REF!</v>
      </c>
    </row>
    <row r="42" spans="2:6" x14ac:dyDescent="0.3">
      <c r="B42" s="5" t="s">
        <v>30</v>
      </c>
      <c r="C42" s="10"/>
      <c r="D42" s="6" t="s">
        <v>102</v>
      </c>
      <c r="E42" s="19" t="s">
        <v>316</v>
      </c>
      <c r="F42" t="e">
        <f>IF(+#REF!="","",+#REF!)</f>
        <v>#REF!</v>
      </c>
    </row>
    <row r="43" spans="2:6" x14ac:dyDescent="0.3">
      <c r="B43" s="9" t="s">
        <v>162</v>
      </c>
      <c r="C43" s="5"/>
      <c r="D43" s="11" t="s">
        <v>135</v>
      </c>
      <c r="E43" s="18" t="s">
        <v>317</v>
      </c>
      <c r="F43" t="e">
        <f>IF(+#REF!="","",+#REF!)</f>
        <v>#REF!</v>
      </c>
    </row>
    <row r="44" spans="2:6" x14ac:dyDescent="0.3">
      <c r="B44" s="5" t="s">
        <v>31</v>
      </c>
      <c r="C44" s="10"/>
      <c r="D44" s="6" t="s">
        <v>136</v>
      </c>
      <c r="E44" s="19" t="s">
        <v>318</v>
      </c>
      <c r="F44" t="e">
        <f>IF(+#REF!="","",+#REF!)</f>
        <v>#REF!</v>
      </c>
    </row>
    <row r="45" spans="2:6" x14ac:dyDescent="0.3">
      <c r="B45" s="10" t="s">
        <v>32</v>
      </c>
      <c r="C45" s="5"/>
      <c r="D45" s="11" t="s">
        <v>137</v>
      </c>
      <c r="E45" s="18" t="s">
        <v>319</v>
      </c>
      <c r="F45" t="e">
        <f>IF(+#REF!="","",+#REF!)</f>
        <v>#REF!</v>
      </c>
    </row>
    <row r="46" spans="2:6" x14ac:dyDescent="0.3">
      <c r="B46" s="4" t="s">
        <v>163</v>
      </c>
      <c r="C46" s="10"/>
      <c r="D46" s="6" t="s">
        <v>138</v>
      </c>
      <c r="E46" s="19" t="s">
        <v>320</v>
      </c>
      <c r="F46" t="e">
        <f>IF(+#REF!="","",+#REF!)</f>
        <v>#REF!</v>
      </c>
    </row>
    <row r="47" spans="2:6" x14ac:dyDescent="0.3">
      <c r="B47" s="10" t="s">
        <v>33</v>
      </c>
      <c r="C47" s="5"/>
      <c r="D47" s="6" t="s">
        <v>139</v>
      </c>
      <c r="E47" s="18" t="s">
        <v>321</v>
      </c>
      <c r="F47" t="e">
        <f>IF(+#REF!="","",+#REF!)</f>
        <v>#REF!</v>
      </c>
    </row>
    <row r="48" spans="2:6" x14ac:dyDescent="0.3">
      <c r="B48" s="4" t="s">
        <v>164</v>
      </c>
      <c r="C48" s="10"/>
      <c r="D48" s="11" t="s">
        <v>140</v>
      </c>
      <c r="E48" s="19" t="s">
        <v>322</v>
      </c>
      <c r="F48" t="e">
        <f>IF(+#REF!="","",+#REF!)</f>
        <v>#REF!</v>
      </c>
    </row>
    <row r="49" spans="2:6" x14ac:dyDescent="0.3">
      <c r="B49" s="10" t="s">
        <v>34</v>
      </c>
      <c r="C49" s="5"/>
      <c r="D49" s="6"/>
      <c r="E49" s="18" t="s">
        <v>323</v>
      </c>
      <c r="F49" t="e">
        <f>IF(+#REF!="","",+#REF!)</f>
        <v>#REF!</v>
      </c>
    </row>
    <row r="50" spans="2:6" x14ac:dyDescent="0.3">
      <c r="B50" s="5" t="s">
        <v>35</v>
      </c>
      <c r="C50" s="10"/>
      <c r="D50" s="11"/>
      <c r="E50" s="19" t="s">
        <v>324</v>
      </c>
      <c r="F50" t="e">
        <f>IF(+#REF!="","",+#REF!)</f>
        <v>#REF!</v>
      </c>
    </row>
    <row r="51" spans="2:6" x14ac:dyDescent="0.3">
      <c r="B51" s="10" t="s">
        <v>36</v>
      </c>
      <c r="C51" s="5"/>
      <c r="D51" s="6"/>
      <c r="E51" s="18" t="s">
        <v>325</v>
      </c>
      <c r="F51" t="e">
        <f>IF(+#REF!="","",+#REF!)</f>
        <v>#REF!</v>
      </c>
    </row>
    <row r="52" spans="2:6" x14ac:dyDescent="0.3">
      <c r="B52" s="4" t="s">
        <v>165</v>
      </c>
      <c r="C52" s="10"/>
      <c r="D52" s="6"/>
      <c r="E52" s="19" t="s">
        <v>326</v>
      </c>
      <c r="F52" t="e">
        <f>IF(+#REF!="","",+#REF!)</f>
        <v>#REF!</v>
      </c>
    </row>
    <row r="53" spans="2:6" x14ac:dyDescent="0.3">
      <c r="B53" s="10" t="s">
        <v>37</v>
      </c>
      <c r="C53" s="5"/>
      <c r="D53" s="11"/>
      <c r="E53" s="18" t="s">
        <v>327</v>
      </c>
      <c r="F53" t="e">
        <f>IF(+#REF!="","",+#REF!)</f>
        <v>#REF!</v>
      </c>
    </row>
    <row r="54" spans="2:6" x14ac:dyDescent="0.3">
      <c r="B54" s="5" t="s">
        <v>38</v>
      </c>
      <c r="C54" s="10"/>
      <c r="D54" s="6"/>
      <c r="E54" s="7" t="s">
        <v>283</v>
      </c>
      <c r="F54" t="e">
        <f>IF(+#REF!="","",+#REF!)</f>
        <v>#REF!</v>
      </c>
    </row>
    <row r="55" spans="2:6" x14ac:dyDescent="0.3">
      <c r="B55" s="10" t="s">
        <v>39</v>
      </c>
      <c r="C55" s="5"/>
      <c r="D55" s="11"/>
      <c r="E55" s="12" t="s">
        <v>266</v>
      </c>
      <c r="F55" t="e">
        <f>IF(+#REF!="","",+#REF!)</f>
        <v>#REF!</v>
      </c>
    </row>
    <row r="56" spans="2:6" x14ac:dyDescent="0.3">
      <c r="B56" s="5" t="s">
        <v>40</v>
      </c>
      <c r="C56" s="10"/>
      <c r="D56" s="6"/>
      <c r="E56" s="12" t="s">
        <v>267</v>
      </c>
      <c r="F56" t="e">
        <f>IF(+#REF!="","",+#REF!)</f>
        <v>#REF!</v>
      </c>
    </row>
    <row r="57" spans="2:6" x14ac:dyDescent="0.3">
      <c r="B57" s="10" t="s">
        <v>41</v>
      </c>
      <c r="C57" s="5"/>
      <c r="D57" s="6"/>
      <c r="E57" s="12" t="s">
        <v>268</v>
      </c>
      <c r="F57" t="e">
        <f>IF(+#REF!="","",+#REF!)</f>
        <v>#REF!</v>
      </c>
    </row>
    <row r="58" spans="2:6" x14ac:dyDescent="0.3">
      <c r="B58" s="4" t="s">
        <v>166</v>
      </c>
      <c r="C58" s="10"/>
      <c r="D58" s="11"/>
      <c r="E58" s="12" t="s">
        <v>269</v>
      </c>
      <c r="F58" t="e">
        <f>IF(+#REF!="","",+#REF!)</f>
        <v>#REF!</v>
      </c>
    </row>
    <row r="59" spans="2:6" x14ac:dyDescent="0.3">
      <c r="B59" s="10" t="s">
        <v>42</v>
      </c>
      <c r="C59" s="20" t="s">
        <v>179</v>
      </c>
      <c r="D59" s="6"/>
      <c r="E59" s="12" t="s">
        <v>270</v>
      </c>
      <c r="F59" t="e">
        <f>IF(+#REF!="","",+#REF!)</f>
        <v>#REF!</v>
      </c>
    </row>
    <row r="60" spans="2:6" x14ac:dyDescent="0.3">
      <c r="B60" s="5" t="s">
        <v>43</v>
      </c>
      <c r="C60" s="21" t="s">
        <v>178</v>
      </c>
      <c r="D60" s="11"/>
      <c r="E60" s="12" t="s">
        <v>271</v>
      </c>
      <c r="F60" t="e">
        <f>IF(+#REF!="","",+#REF!)</f>
        <v>#REF!</v>
      </c>
    </row>
    <row r="61" spans="2:6" x14ac:dyDescent="0.3">
      <c r="B61" s="9" t="s">
        <v>167</v>
      </c>
      <c r="C61" s="21" t="s">
        <v>180</v>
      </c>
      <c r="D61" s="6"/>
      <c r="E61" s="12" t="s">
        <v>272</v>
      </c>
      <c r="F61" t="e">
        <f>IF(+#REF!="","",+#REF!)</f>
        <v>#REF!</v>
      </c>
    </row>
    <row r="62" spans="2:6" x14ac:dyDescent="0.3">
      <c r="B62" s="5" t="s">
        <v>44</v>
      </c>
      <c r="C62" s="21" t="s">
        <v>181</v>
      </c>
      <c r="D62" s="6"/>
      <c r="E62" s="12" t="s">
        <v>273</v>
      </c>
      <c r="F62" t="e">
        <f>IF(+#REF!="","",+#REF!)</f>
        <v>#REF!</v>
      </c>
    </row>
    <row r="63" spans="2:6" x14ac:dyDescent="0.3">
      <c r="B63" s="10" t="s">
        <v>45</v>
      </c>
      <c r="C63" s="21" t="s">
        <v>182</v>
      </c>
      <c r="D63" s="11"/>
      <c r="E63" s="12" t="s">
        <v>274</v>
      </c>
      <c r="F63" t="e">
        <f>IF(+#REF!="","",+#REF!)</f>
        <v>#REF!</v>
      </c>
    </row>
    <row r="64" spans="2:6" x14ac:dyDescent="0.3">
      <c r="B64" s="5" t="s">
        <v>46</v>
      </c>
      <c r="C64" s="21" t="s">
        <v>183</v>
      </c>
      <c r="D64" s="6"/>
      <c r="E64" s="12" t="s">
        <v>275</v>
      </c>
      <c r="F64" t="e">
        <f>IF(+#REF!="","",+#REF!)</f>
        <v>#REF!</v>
      </c>
    </row>
    <row r="65" spans="2:6" x14ac:dyDescent="0.3">
      <c r="B65" s="10" t="s">
        <v>47</v>
      </c>
      <c r="C65" s="21" t="s">
        <v>184</v>
      </c>
      <c r="D65" s="11"/>
      <c r="E65" s="12" t="s">
        <v>276</v>
      </c>
      <c r="F65" t="e">
        <f>IF(+#REF!="","",+#REF!)</f>
        <v>#REF!</v>
      </c>
    </row>
    <row r="66" spans="2:6" x14ac:dyDescent="0.3">
      <c r="B66" s="4" t="s">
        <v>168</v>
      </c>
      <c r="C66" s="21" t="s">
        <v>185</v>
      </c>
      <c r="D66" s="6"/>
      <c r="E66" s="22" t="s">
        <v>232</v>
      </c>
      <c r="F66" t="e">
        <f>IF(+#REF!="","",+#REF!)</f>
        <v>#REF!</v>
      </c>
    </row>
    <row r="67" spans="2:6" x14ac:dyDescent="0.3">
      <c r="B67" s="10" t="s">
        <v>48</v>
      </c>
      <c r="C67" s="21" t="s">
        <v>186</v>
      </c>
      <c r="D67" s="6"/>
      <c r="E67" s="12" t="s">
        <v>277</v>
      </c>
      <c r="F67" t="e">
        <f>IF(+#REF!="","",+#REF!)</f>
        <v>#REF!</v>
      </c>
    </row>
    <row r="68" spans="2:6" x14ac:dyDescent="0.3">
      <c r="B68" s="5" t="s">
        <v>49</v>
      </c>
      <c r="C68" s="23"/>
      <c r="D68" s="11"/>
      <c r="E68" s="12" t="s">
        <v>278</v>
      </c>
      <c r="F68" t="e">
        <f>IF(+#REF!="","",+#REF!)</f>
        <v>#REF!</v>
      </c>
    </row>
    <row r="69" spans="2:6" x14ac:dyDescent="0.3">
      <c r="B69" s="9" t="s">
        <v>169</v>
      </c>
      <c r="C69" s="24"/>
      <c r="D69" s="6"/>
      <c r="E69" s="12" t="s">
        <v>279</v>
      </c>
      <c r="F69" t="e">
        <f>IF(+#REF!="","",+#REF!)</f>
        <v>#REF!</v>
      </c>
    </row>
    <row r="70" spans="2:6" ht="87" x14ac:dyDescent="0.3">
      <c r="B70" s="14" t="s">
        <v>67</v>
      </c>
      <c r="C70" s="25"/>
      <c r="D70" s="11"/>
      <c r="E70" s="12" t="s">
        <v>280</v>
      </c>
      <c r="F70" t="e">
        <f>IF(+#REF!="","",+#REF!)</f>
        <v>#REF!</v>
      </c>
    </row>
    <row r="71" spans="2:6" x14ac:dyDescent="0.3">
      <c r="B71" s="9" t="s">
        <v>170</v>
      </c>
      <c r="C71" s="24" t="s">
        <v>187</v>
      </c>
      <c r="D71" s="6"/>
      <c r="E71" s="12" t="s">
        <v>281</v>
      </c>
      <c r="F71" t="e">
        <f>IF(+#REF!="","",+#REF!)</f>
        <v>#REF!</v>
      </c>
    </row>
    <row r="72" spans="2:6" x14ac:dyDescent="0.3">
      <c r="B72" s="5" t="s">
        <v>50</v>
      </c>
      <c r="C72" s="24" t="s">
        <v>188</v>
      </c>
      <c r="D72" s="6"/>
      <c r="E72" s="12" t="s">
        <v>282</v>
      </c>
      <c r="F72" t="e">
        <f>IF(+#REF!="","",+#REF!)</f>
        <v>#REF!</v>
      </c>
    </row>
    <row r="73" spans="2:6" x14ac:dyDescent="0.3">
      <c r="B73" s="10" t="s">
        <v>51</v>
      </c>
      <c r="C73" s="24" t="s">
        <v>189</v>
      </c>
      <c r="D73" s="11"/>
      <c r="E73" s="12"/>
      <c r="F73" t="e">
        <f>IF(+#REF!="","",+#REF!)</f>
        <v>#REF!</v>
      </c>
    </row>
    <row r="74" spans="2:6" x14ac:dyDescent="0.3">
      <c r="B74" s="5" t="s">
        <v>52</v>
      </c>
      <c r="C74" s="24" t="s">
        <v>190</v>
      </c>
      <c r="D74" s="6"/>
      <c r="E74" s="12"/>
      <c r="F74" t="e">
        <f>IF(+#REF!="","",+#REF!)</f>
        <v>#REF!</v>
      </c>
    </row>
    <row r="75" spans="2:6" x14ac:dyDescent="0.3">
      <c r="B75" s="9" t="s">
        <v>171</v>
      </c>
      <c r="C75" s="24" t="s">
        <v>191</v>
      </c>
      <c r="D75" s="11"/>
      <c r="F75" t="e">
        <f>IF(+#REF!="","",+#REF!)</f>
        <v>#REF!</v>
      </c>
    </row>
    <row r="76" spans="2:6" ht="13.2" x14ac:dyDescent="0.25">
      <c r="B76" s="5" t="s">
        <v>53</v>
      </c>
      <c r="C76" s="24" t="s">
        <v>192</v>
      </c>
      <c r="E76" s="27" t="s">
        <v>330</v>
      </c>
      <c r="F76" t="e">
        <f>IF(+#REF!="","",+#REF!)</f>
        <v>#REF!</v>
      </c>
    </row>
    <row r="77" spans="2:6" x14ac:dyDescent="0.3">
      <c r="B77" s="10" t="s">
        <v>54</v>
      </c>
      <c r="C77" s="24" t="s">
        <v>193</v>
      </c>
    </row>
    <row r="78" spans="2:6" x14ac:dyDescent="0.3">
      <c r="B78" s="4" t="s">
        <v>172</v>
      </c>
      <c r="C78" s="24" t="s">
        <v>194</v>
      </c>
    </row>
    <row r="79" spans="2:6" x14ac:dyDescent="0.3">
      <c r="B79" s="10" t="s">
        <v>55</v>
      </c>
      <c r="C79" s="24" t="s">
        <v>195</v>
      </c>
    </row>
    <row r="80" spans="2:6" x14ac:dyDescent="0.3">
      <c r="B80" s="5" t="s">
        <v>56</v>
      </c>
      <c r="C80" s="24" t="s">
        <v>196</v>
      </c>
    </row>
    <row r="81" spans="2:3" x14ac:dyDescent="0.3">
      <c r="B81" s="10" t="s">
        <v>57</v>
      </c>
      <c r="C81" s="24" t="s">
        <v>197</v>
      </c>
    </row>
    <row r="82" spans="2:3" ht="22.2" x14ac:dyDescent="0.3">
      <c r="B82" s="14" t="s">
        <v>58</v>
      </c>
      <c r="C82" s="24" t="s">
        <v>198</v>
      </c>
    </row>
    <row r="83" spans="2:3" x14ac:dyDescent="0.3">
      <c r="B83" s="9" t="s">
        <v>173</v>
      </c>
      <c r="C83" s="24" t="s">
        <v>199</v>
      </c>
    </row>
    <row r="84" spans="2:3" x14ac:dyDescent="0.3">
      <c r="B84" s="5" t="s">
        <v>59</v>
      </c>
      <c r="C84" s="24" t="s">
        <v>200</v>
      </c>
    </row>
    <row r="85" spans="2:3" x14ac:dyDescent="0.3">
      <c r="B85" s="10" t="s">
        <v>77</v>
      </c>
      <c r="C85" s="24" t="s">
        <v>201</v>
      </c>
    </row>
    <row r="86" spans="2:3" ht="22.2" x14ac:dyDescent="0.3">
      <c r="B86" s="14" t="s">
        <v>60</v>
      </c>
      <c r="C86" s="24" t="s">
        <v>202</v>
      </c>
    </row>
    <row r="87" spans="2:3" x14ac:dyDescent="0.3">
      <c r="B87" s="10" t="s">
        <v>61</v>
      </c>
      <c r="C87" s="24" t="s">
        <v>203</v>
      </c>
    </row>
    <row r="88" spans="2:3" x14ac:dyDescent="0.3">
      <c r="B88" s="14" t="s">
        <v>62</v>
      </c>
      <c r="C88" s="24" t="s">
        <v>204</v>
      </c>
    </row>
    <row r="89" spans="2:3" x14ac:dyDescent="0.3">
      <c r="B89" s="9" t="s">
        <v>174</v>
      </c>
      <c r="C89" s="24" t="s">
        <v>205</v>
      </c>
    </row>
    <row r="90" spans="2:3" ht="25.5" customHeight="1" x14ac:dyDescent="0.3">
      <c r="B90" s="14" t="s">
        <v>63</v>
      </c>
      <c r="C90" s="24" t="s">
        <v>206</v>
      </c>
    </row>
    <row r="91" spans="2:3" ht="22.2" x14ac:dyDescent="0.3">
      <c r="B91" s="16" t="s">
        <v>64</v>
      </c>
      <c r="C91" s="24" t="s">
        <v>207</v>
      </c>
    </row>
    <row r="92" spans="2:3" ht="43.8" x14ac:dyDescent="0.3">
      <c r="B92" s="14" t="s">
        <v>66</v>
      </c>
      <c r="C92" s="24" t="s">
        <v>208</v>
      </c>
    </row>
    <row r="93" spans="2:3" ht="22.2" x14ac:dyDescent="0.3">
      <c r="B93" s="16" t="s">
        <v>65</v>
      </c>
      <c r="C93" s="24" t="s">
        <v>209</v>
      </c>
    </row>
    <row r="94" spans="2:3" x14ac:dyDescent="0.3">
      <c r="B94" s="1"/>
      <c r="C94" s="24" t="s">
        <v>210</v>
      </c>
    </row>
    <row r="95" spans="2:3" x14ac:dyDescent="0.3">
      <c r="C95" s="24" t="s">
        <v>211</v>
      </c>
    </row>
    <row r="96" spans="2:3" x14ac:dyDescent="0.3">
      <c r="C96" s="24" t="s">
        <v>212</v>
      </c>
    </row>
    <row r="97" spans="3:3" x14ac:dyDescent="0.3">
      <c r="C97" s="24" t="s">
        <v>213</v>
      </c>
    </row>
    <row r="98" spans="3:3" x14ac:dyDescent="0.3">
      <c r="C98" s="24" t="s">
        <v>214</v>
      </c>
    </row>
    <row r="99" spans="3:3" x14ac:dyDescent="0.3">
      <c r="C99" s="24" t="s">
        <v>215</v>
      </c>
    </row>
    <row r="100" spans="3:3" x14ac:dyDescent="0.3">
      <c r="C100" s="24" t="s">
        <v>216</v>
      </c>
    </row>
    <row r="101" spans="3:3" x14ac:dyDescent="0.3">
      <c r="C101" s="24" t="s">
        <v>217</v>
      </c>
    </row>
    <row r="102" spans="3:3" x14ac:dyDescent="0.3">
      <c r="C102" s="24" t="s">
        <v>218</v>
      </c>
    </row>
    <row r="103" spans="3:3" x14ac:dyDescent="0.3">
      <c r="C103" s="24"/>
    </row>
    <row r="104" spans="3:3" x14ac:dyDescent="0.3">
      <c r="C104" s="24"/>
    </row>
    <row r="105" spans="3:3" x14ac:dyDescent="0.3">
      <c r="C105" s="24"/>
    </row>
    <row r="106" spans="3:3" x14ac:dyDescent="0.3">
      <c r="C106" s="24"/>
    </row>
    <row r="107" spans="3:3" x14ac:dyDescent="0.3">
      <c r="C107" s="24"/>
    </row>
    <row r="108" spans="3:3" x14ac:dyDescent="0.3">
      <c r="C108" s="24"/>
    </row>
    <row r="109" spans="3:3" x14ac:dyDescent="0.3">
      <c r="C109" s="24"/>
    </row>
    <row r="110" spans="3:3" x14ac:dyDescent="0.3">
      <c r="C110" s="24"/>
    </row>
  </sheetData>
  <sheetProtection algorithmName="SHA-512" hashValue="TW1cRyt1aCq1xANIttqB3xwKGjHYXMDZGvynBoXzmyw8mkbZtDr9ipja0uCD6pfT7S59SrTc9F9v3vpZ7JwODw==" saltValue="oyFhciZ9cyUT18UmqVfOg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6CD18CD-13F4-472B-B1AB-DDBE2AC449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Dossier-CAP</vt:lpstr>
      <vt:lpstr>grille-EP1</vt:lpstr>
      <vt:lpstr>grille-EP2</vt:lpstr>
      <vt:lpstr>LISTES</vt:lpstr>
      <vt:lpstr>CIP</vt:lpstr>
      <vt:lpstr>COMP</vt:lpstr>
      <vt:lpstr>TravailDemandé</vt:lpstr>
      <vt:lpstr>'Dossier-CAP'!Zone_d_impression</vt:lpstr>
      <vt:lpstr>'grille-EP1'!Zone_d_impression</vt:lpstr>
      <vt:lpstr>'grille-EP2'!Zone_d_impression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grille aepe</dc:title>
  <dc:creator>AD-MFB-MP</dc:creator>
  <cp:lastModifiedBy>fmerriaux</cp:lastModifiedBy>
  <cp:lastPrinted>2019-06-20T08:37:02Z</cp:lastPrinted>
  <dcterms:created xsi:type="dcterms:W3CDTF">2016-03-14T07:51:57Z</dcterms:created>
  <dcterms:modified xsi:type="dcterms:W3CDTF">2021-02-15T09:10:08Z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TC028023699991</vt:lpwstr>
  </property>
</Properties>
</file>